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252\CR 51B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state="hidden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U14" i="4697" l="1"/>
  <c r="G26" i="4678" l="1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U31" i="4696"/>
  <c r="T31" i="4696"/>
  <c r="N31" i="4696"/>
  <c r="M31" i="4696"/>
  <c r="G31" i="4696"/>
  <c r="F31" i="4696"/>
  <c r="U30" i="4696"/>
  <c r="T30" i="4696"/>
  <c r="N30" i="4696"/>
  <c r="M30" i="4696"/>
  <c r="G30" i="4696"/>
  <c r="F30" i="4696"/>
  <c r="U29" i="4696"/>
  <c r="T29" i="4696"/>
  <c r="N29" i="4696"/>
  <c r="M29" i="4696"/>
  <c r="G29" i="4696"/>
  <c r="F29" i="4696"/>
  <c r="U28" i="4696"/>
  <c r="T28" i="4696"/>
  <c r="N28" i="4696"/>
  <c r="M28" i="4696"/>
  <c r="G28" i="4696"/>
  <c r="F28" i="4696"/>
  <c r="U27" i="4696"/>
  <c r="T27" i="4696"/>
  <c r="N27" i="4696"/>
  <c r="M27" i="4696"/>
  <c r="G27" i="4696"/>
  <c r="F27" i="4696"/>
  <c r="U26" i="4696"/>
  <c r="T26" i="4696"/>
  <c r="N26" i="4696"/>
  <c r="M26" i="4696"/>
  <c r="G26" i="4696"/>
  <c r="F26" i="4696"/>
  <c r="U25" i="4696"/>
  <c r="T25" i="4696"/>
  <c r="N25" i="4696"/>
  <c r="M25" i="4696"/>
  <c r="G25" i="4696"/>
  <c r="F25" i="4696"/>
  <c r="U24" i="4696"/>
  <c r="T24" i="4696"/>
  <c r="N24" i="4696"/>
  <c r="M24" i="4696"/>
  <c r="G24" i="4696"/>
  <c r="F24" i="4696"/>
  <c r="U23" i="4696"/>
  <c r="T23" i="4696"/>
  <c r="N23" i="4696"/>
  <c r="M23" i="4696"/>
  <c r="G23" i="4696"/>
  <c r="F23" i="4696"/>
  <c r="U22" i="4696"/>
  <c r="T22" i="4696"/>
  <c r="N22" i="4696"/>
  <c r="M22" i="4696"/>
  <c r="G22" i="4696"/>
  <c r="F22" i="4696"/>
  <c r="U21" i="4696"/>
  <c r="T21" i="4696"/>
  <c r="N21" i="4696"/>
  <c r="M21" i="4696"/>
  <c r="G21" i="4696"/>
  <c r="F21" i="4696"/>
  <c r="U20" i="4696"/>
  <c r="T20" i="4696"/>
  <c r="N20" i="4696"/>
  <c r="M20" i="4696"/>
  <c r="G20" i="4696"/>
  <c r="F20" i="4696"/>
  <c r="U19" i="4696"/>
  <c r="T19" i="4696"/>
  <c r="N19" i="4696"/>
  <c r="M19" i="4696"/>
  <c r="G19" i="4696"/>
  <c r="F19" i="4696"/>
  <c r="U18" i="4696"/>
  <c r="T18" i="4696"/>
  <c r="N18" i="4696"/>
  <c r="M18" i="4696"/>
  <c r="G18" i="4696"/>
  <c r="F18" i="4696"/>
  <c r="U17" i="4696"/>
  <c r="T17" i="4696"/>
  <c r="N17" i="4696"/>
  <c r="M17" i="4696"/>
  <c r="G17" i="4696"/>
  <c r="F17" i="4696"/>
  <c r="U16" i="4696"/>
  <c r="T16" i="4696"/>
  <c r="N16" i="4696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G21" i="4695" s="1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N14" i="4695" s="1"/>
  <c r="F14" i="4695"/>
  <c r="G14" i="4695" s="1"/>
  <c r="T13" i="4695"/>
  <c r="U13" i="4695" s="1"/>
  <c r="M13" i="4695"/>
  <c r="F13" i="4695"/>
  <c r="G13" i="4695" s="1"/>
  <c r="T12" i="4695"/>
  <c r="N12" i="4695"/>
  <c r="M12" i="4695"/>
  <c r="F12" i="4695"/>
  <c r="T11" i="4695"/>
  <c r="N11" i="4695"/>
  <c r="M11" i="4695"/>
  <c r="F11" i="4695"/>
  <c r="T10" i="4695"/>
  <c r="N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15" i="4695" l="1"/>
  <c r="U17" i="4695"/>
  <c r="U19" i="4695"/>
  <c r="U21" i="4695"/>
  <c r="U23" i="4695"/>
  <c r="U25" i="4695"/>
  <c r="U27" i="4695"/>
  <c r="U29" i="4695"/>
  <c r="U31" i="4695"/>
  <c r="U14" i="4695"/>
  <c r="U32" i="4695" s="1"/>
  <c r="U16" i="4695"/>
  <c r="U18" i="4695"/>
  <c r="U20" i="4695"/>
  <c r="U22" i="4695"/>
  <c r="U24" i="4695"/>
  <c r="U26" i="4695"/>
  <c r="U28" i="4695"/>
  <c r="U30" i="4695"/>
  <c r="N16" i="4695"/>
  <c r="N18" i="4695"/>
  <c r="N20" i="4695"/>
  <c r="N22" i="4695"/>
  <c r="N24" i="4695"/>
  <c r="N26" i="4695"/>
  <c r="N28" i="4695"/>
  <c r="N30" i="4695"/>
  <c r="N13" i="4695"/>
  <c r="N32" i="4695" s="1"/>
  <c r="N15" i="4695"/>
  <c r="N17" i="4695"/>
  <c r="N19" i="4695"/>
  <c r="N21" i="4695"/>
  <c r="N23" i="4695"/>
  <c r="N25" i="4695"/>
  <c r="N27" i="4695"/>
  <c r="N29" i="4695"/>
  <c r="N31" i="4695"/>
  <c r="G23" i="4695"/>
  <c r="G25" i="4695"/>
  <c r="G27" i="4695"/>
  <c r="G29" i="4695"/>
  <c r="G31" i="4695"/>
  <c r="G22" i="4695"/>
  <c r="G32" i="4695" s="1"/>
  <c r="G24" i="4695"/>
  <c r="G26" i="4695"/>
  <c r="G28" i="4695"/>
  <c r="G30" i="4695"/>
  <c r="U31" i="4694"/>
  <c r="U30" i="4694"/>
  <c r="U29" i="4694"/>
  <c r="U27" i="4694"/>
  <c r="U28" i="4694"/>
  <c r="U26" i="4694"/>
  <c r="U25" i="4694"/>
  <c r="U24" i="4694"/>
  <c r="U22" i="4694"/>
  <c r="U23" i="4694"/>
  <c r="U20" i="4694"/>
  <c r="U21" i="4694"/>
  <c r="U19" i="4694"/>
  <c r="U17" i="4694"/>
  <c r="U18" i="4694"/>
  <c r="U16" i="4694"/>
  <c r="U14" i="4694"/>
  <c r="U15" i="4694"/>
  <c r="U13" i="4694"/>
  <c r="T10" i="4697"/>
  <c r="N31" i="4694"/>
  <c r="M12" i="4697"/>
  <c r="N13" i="4697" s="1"/>
  <c r="N30" i="4694"/>
  <c r="N29" i="4694"/>
  <c r="N28" i="4694"/>
  <c r="N26" i="4694"/>
  <c r="N27" i="4694"/>
  <c r="N25" i="4694"/>
  <c r="N23" i="4694"/>
  <c r="N24" i="4694"/>
  <c r="N22" i="4694"/>
  <c r="N20" i="4694"/>
  <c r="N21" i="4694"/>
  <c r="N18" i="4694"/>
  <c r="N19" i="4694"/>
  <c r="N17" i="4694"/>
  <c r="N16" i="4694"/>
  <c r="N13" i="4694"/>
  <c r="N15" i="4694"/>
  <c r="N14" i="4694"/>
  <c r="N11" i="4694"/>
  <c r="N10" i="4694"/>
  <c r="G31" i="4694"/>
  <c r="G30" i="4694"/>
  <c r="G29" i="4694"/>
  <c r="G28" i="4694"/>
  <c r="G27" i="4694"/>
  <c r="G26" i="4694"/>
  <c r="G25" i="4694"/>
  <c r="G24" i="4694"/>
  <c r="G22" i="4694"/>
  <c r="G21" i="4694"/>
  <c r="G23" i="4694"/>
  <c r="T31" i="4697"/>
  <c r="T30" i="4697"/>
  <c r="T12" i="4697"/>
  <c r="T17" i="4697"/>
  <c r="T19" i="4697"/>
  <c r="T18" i="4697"/>
  <c r="T16" i="4697"/>
  <c r="T15" i="4697"/>
  <c r="T14" i="4697"/>
  <c r="T13" i="4697"/>
  <c r="M16" i="4697"/>
  <c r="M19" i="4697"/>
  <c r="M17" i="4697"/>
  <c r="M15" i="4697"/>
  <c r="M14" i="4697"/>
  <c r="M13" i="4697"/>
  <c r="M18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N32" i="4696" s="1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12" i="4697" l="1"/>
  <c r="U13" i="4697"/>
  <c r="N18" i="4697"/>
  <c r="N17" i="4697"/>
  <c r="U32" i="4694"/>
  <c r="N32" i="4694"/>
  <c r="G32" i="4694"/>
  <c r="U30" i="4697"/>
  <c r="U30" i="4678"/>
  <c r="U31" i="4678"/>
  <c r="U31" i="4697"/>
  <c r="U29" i="4678"/>
  <c r="U29" i="4697"/>
  <c r="U27" i="4678"/>
  <c r="U15" i="4697"/>
  <c r="U25" i="4678"/>
  <c r="U23" i="4678"/>
  <c r="U25" i="4697"/>
  <c r="U21" i="4697"/>
  <c r="U20" i="4697"/>
  <c r="U19" i="4697"/>
  <c r="U16" i="4697"/>
  <c r="U20" i="4678"/>
  <c r="U21" i="4678"/>
  <c r="U19" i="4678"/>
  <c r="U17" i="4678"/>
  <c r="U17" i="4697"/>
  <c r="U18" i="4697"/>
  <c r="U15" i="4678"/>
  <c r="U14" i="4678"/>
  <c r="N20" i="4697"/>
  <c r="N22" i="4678"/>
  <c r="N15" i="4697"/>
  <c r="N16" i="4697"/>
  <c r="N14" i="4697"/>
  <c r="N28" i="4697"/>
  <c r="N24" i="4678"/>
  <c r="N24" i="4697"/>
  <c r="N19" i="4697"/>
  <c r="N20" i="4678"/>
  <c r="N18" i="4678"/>
  <c r="N16" i="4678"/>
  <c r="G22" i="4678"/>
  <c r="G30" i="4678"/>
  <c r="G28" i="4678"/>
  <c r="G27" i="4697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6" i="4689" l="1"/>
  <c r="J33" i="4689"/>
  <c r="J32" i="4689"/>
  <c r="J30" i="4689"/>
  <c r="J16" i="4689"/>
  <c r="J14" i="4689"/>
  <c r="J13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<sst xmlns="http://schemas.openxmlformats.org/spreadsheetml/2006/main" count="748" uniqueCount="142">
  <si>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</si>
  <si>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</si>
  <si>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</si>
  <si>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</si>
  <si>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</si>
  <si>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</si>
  <si>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</si>
  <si>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</si>
  <si>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</si>
  <si>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</si>
  <si>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</si>
  <si>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</si>
  <si>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</si>
  <si>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</si>
  <si>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</si>
  <si>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</si>
  <si>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</si>
  <si>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</si>
  <si>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</si>
  <si>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</si>
  <si>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</si>
  <si>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</si>
  <si>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</si>
  <si>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</si>
  <si>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</si>
  <si>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</si>
  <si>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</si>
  <si>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</si>
  <si>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</si>
  <si>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</si>
  <si>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</si>
  <si>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</si>
  <si>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</si>
  <si>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</si>
  <si>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</si>
  <si>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</si>
  <si>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</si>
  <si>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</si>
  <si>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</si>
  <si>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</si>
  <si>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</si>
  <si>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</si>
  <si>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</si>
  <si>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</si>
  <si>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</si>
  <si>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</si>
  <si>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</si>
  <si>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</si>
  <si>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</si>
  <si>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</si>
  <si>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</si>
  <si>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</si>
  <si>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</si>
  <si>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</si>
  <si>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</si>
  <si>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</si>
  <si>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</si>
  <si>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</si>
  <si>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</si>
  <si>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</si>
  <si>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</si>
  <si>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</si>
  <si>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</si>
  <si>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</si>
  <si>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</si>
  <si>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</si>
  <si>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</si>
  <si>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</si>
  <si>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</si>
  <si>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</si>
  <si>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</si>
  <si>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</si>
  <si>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</si>
  <si>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</si>
  <si>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</si>
  <si>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</si>
  <si>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</si>
  <si>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</si>
  <si>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</si>
  <si>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</si>
  <si>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</si>
  <si>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</si>
  <si>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</si>
  <si>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</si>
  <si>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</si>
  <si>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</si>
  <si>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</si>
  <si>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</si>
  <si>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</si>
  <si>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</si>
  <si>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</si>
  <si>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</si>
  <si>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</si>
  <si>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</si>
  <si>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</si>
  <si>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</si>
  <si>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</si>
  <si>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</si>
  <si>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</si>
  <si>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</si>
  <si>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</si>
  <si>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</si>
  <si>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</si>
  <si>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</si>
  <si>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</si>
  <si>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</si>
  <si>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</si>
  <si>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</si>
  <si>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</si>
  <si>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</si>
  <si>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</si>
  <si>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</si>
  <si>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</si>
  <si>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</si>
  <si>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</si>
  <si>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</si>
  <si>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</si>
  <si>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</si>
  <si>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</si>
  <si>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</si>
  <si>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</si>
  <si>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</si>
  <si>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</si>
  <si>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</si>
  <si>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</si>
  <si>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</si>
  <si>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</si>
  <si>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</si>
  <si>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</si>
  <si>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</si>
  <si>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</si>
  <si>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</si>
  <si>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</si>
  <si>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</si>
  <si>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82 - CR 51B</t>
  </si>
  <si>
    <t>ADOLFREDO FLOREZ</t>
  </si>
  <si>
    <t>8:15 - 9:15</t>
  </si>
  <si>
    <t>11:45 - 12:45</t>
  </si>
  <si>
    <t>16:45 - 17:45</t>
  </si>
  <si>
    <t>GEOVANNIS GONZALEZ</t>
  </si>
  <si>
    <t>8:30 - 9:30</t>
  </si>
  <si>
    <t>12:00 - 13:00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</si>
</sst>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208.5</c:v>
                </c:pt>
                <c:pt idx="11">
                  <c:v>223.5</c:v>
                </c:pt>
                <c:pt idx="12">
                  <c:v>278.5</c:v>
                </c:pt>
                <c:pt idx="13">
                  <c:v>294.5</c:v>
                </c:pt>
                <c:pt idx="14">
                  <c:v>299</c:v>
                </c:pt>
                <c:pt idx="15">
                  <c:v>288</c:v>
                </c:pt>
                <c:pt idx="16">
                  <c:v>289.5</c:v>
                </c:pt>
                <c:pt idx="17">
                  <c:v>268.5</c:v>
                </c:pt>
                <c:pt idx="18">
                  <c:v>277.5</c:v>
                </c:pt>
                <c:pt idx="19">
                  <c:v>266</c:v>
                </c:pt>
                <c:pt idx="20">
                  <c:v>231</c:v>
                </c:pt>
                <c:pt idx="21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043496"/>
        <c:axId val="176500072"/>
      </c:barChart>
      <c:catAx>
        <c:axId val="17604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043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21432"/>
        <c:axId val="178155424"/>
      </c:barChart>
      <c:catAx>
        <c:axId val="17692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2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56208"/>
        <c:axId val="178156600"/>
      </c:barChart>
      <c:catAx>
        <c:axId val="17815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56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815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57384"/>
        <c:axId val="178157776"/>
      </c:barChart>
      <c:catAx>
        <c:axId val="17815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467</c:v>
                </c:pt>
                <c:pt idx="11">
                  <c:v>519</c:v>
                </c:pt>
                <c:pt idx="12">
                  <c:v>569</c:v>
                </c:pt>
                <c:pt idx="13">
                  <c:v>583</c:v>
                </c:pt>
                <c:pt idx="14">
                  <c:v>604.5</c:v>
                </c:pt>
                <c:pt idx="15">
                  <c:v>589.5</c:v>
                </c:pt>
                <c:pt idx="16">
                  <c:v>606</c:v>
                </c:pt>
                <c:pt idx="17">
                  <c:v>576.5</c:v>
                </c:pt>
                <c:pt idx="18">
                  <c:v>540</c:v>
                </c:pt>
                <c:pt idx="19">
                  <c:v>564.5</c:v>
                </c:pt>
                <c:pt idx="20">
                  <c:v>522.5</c:v>
                </c:pt>
                <c:pt idx="21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58560"/>
        <c:axId val="178158952"/>
      </c:barChart>
      <c:catAx>
        <c:axId val="17815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8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533</c:v>
                </c:pt>
                <c:pt idx="3">
                  <c:v>608.5</c:v>
                </c:pt>
                <c:pt idx="4">
                  <c:v>542.5</c:v>
                </c:pt>
                <c:pt idx="5">
                  <c:v>573.5</c:v>
                </c:pt>
                <c:pt idx="6">
                  <c:v>563.5</c:v>
                </c:pt>
                <c:pt idx="7">
                  <c:v>599.5</c:v>
                </c:pt>
                <c:pt idx="8">
                  <c:v>576</c:v>
                </c:pt>
                <c:pt idx="9">
                  <c:v>574.5</c:v>
                </c:pt>
                <c:pt idx="10">
                  <c:v>544.5</c:v>
                </c:pt>
                <c:pt idx="11">
                  <c:v>550.5</c:v>
                </c:pt>
                <c:pt idx="12">
                  <c:v>492.5</c:v>
                </c:pt>
                <c:pt idx="13">
                  <c:v>555.5</c:v>
                </c:pt>
                <c:pt idx="14">
                  <c:v>574</c:v>
                </c:pt>
                <c:pt idx="15">
                  <c:v>543</c:v>
                </c:pt>
                <c:pt idx="16">
                  <c:v>587</c:v>
                </c:pt>
                <c:pt idx="17">
                  <c:v>564.5</c:v>
                </c:pt>
                <c:pt idx="18">
                  <c:v>0</c:v>
                </c:pt>
                <c:pt idx="19">
                  <c:v>0</c:v>
                </c:pt>
                <c:pt idx="20">
                  <c:v>534.5</c:v>
                </c:pt>
                <c:pt idx="21">
                  <c:v>574.5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10704"/>
        <c:axId val="178111096"/>
      </c:barChart>
      <c:catAx>
        <c:axId val="17811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11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811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1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538</c:v>
                </c:pt>
                <c:pt idx="1">
                  <c:v>571</c:v>
                </c:pt>
                <c:pt idx="2">
                  <c:v>518</c:v>
                </c:pt>
                <c:pt idx="3">
                  <c:v>529.5</c:v>
                </c:pt>
                <c:pt idx="4">
                  <c:v>570.5</c:v>
                </c:pt>
                <c:pt idx="5">
                  <c:v>518</c:v>
                </c:pt>
                <c:pt idx="6">
                  <c:v>502.5</c:v>
                </c:pt>
                <c:pt idx="7">
                  <c:v>527.5</c:v>
                </c:pt>
                <c:pt idx="8">
                  <c:v>477.5</c:v>
                </c:pt>
                <c:pt idx="9">
                  <c:v>418</c:v>
                </c:pt>
                <c:pt idx="10">
                  <c:v>457</c:v>
                </c:pt>
                <c:pt idx="11">
                  <c:v>444</c:v>
                </c:pt>
                <c:pt idx="12">
                  <c:v>420</c:v>
                </c:pt>
                <c:pt idx="13">
                  <c:v>415.5</c:v>
                </c:pt>
                <c:pt idx="14">
                  <c:v>496.5</c:v>
                </c:pt>
                <c:pt idx="15">
                  <c:v>446.5</c:v>
                </c:pt>
                <c:pt idx="16">
                  <c:v>447</c:v>
                </c:pt>
                <c:pt idx="17">
                  <c:v>373.5</c:v>
                </c:pt>
                <c:pt idx="18">
                  <c:v>429</c:v>
                </c:pt>
                <c:pt idx="19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11880"/>
        <c:axId val="178112272"/>
      </c:barChart>
      <c:catAx>
        <c:axId val="17811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1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1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1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226.5</c:v>
                </c:pt>
                <c:pt idx="3">
                  <c:v>269</c:v>
                </c:pt>
                <c:pt idx="4">
                  <c:v>240</c:v>
                </c:pt>
                <c:pt idx="5">
                  <c:v>271</c:v>
                </c:pt>
                <c:pt idx="6">
                  <c:v>281.5</c:v>
                </c:pt>
                <c:pt idx="7">
                  <c:v>318.5</c:v>
                </c:pt>
                <c:pt idx="8">
                  <c:v>281</c:v>
                </c:pt>
                <c:pt idx="9">
                  <c:v>270</c:v>
                </c:pt>
                <c:pt idx="10">
                  <c:v>252</c:v>
                </c:pt>
                <c:pt idx="11">
                  <c:v>256.5</c:v>
                </c:pt>
                <c:pt idx="12">
                  <c:v>215</c:v>
                </c:pt>
                <c:pt idx="13">
                  <c:v>276</c:v>
                </c:pt>
                <c:pt idx="14">
                  <c:v>276.5</c:v>
                </c:pt>
                <c:pt idx="15">
                  <c:v>251.5</c:v>
                </c:pt>
                <c:pt idx="16">
                  <c:v>285</c:v>
                </c:pt>
                <c:pt idx="17">
                  <c:v>262.5</c:v>
                </c:pt>
                <c:pt idx="18">
                  <c:v>0</c:v>
                </c:pt>
                <c:pt idx="19">
                  <c:v>0</c:v>
                </c:pt>
                <c:pt idx="20">
                  <c:v>245</c:v>
                </c:pt>
                <c:pt idx="21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72048"/>
        <c:axId val="176590864"/>
      </c:barChart>
      <c:catAx>
        <c:axId val="17657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90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59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7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281.5</c:v>
                </c:pt>
                <c:pt idx="1">
                  <c:v>277.5</c:v>
                </c:pt>
                <c:pt idx="2">
                  <c:v>243</c:v>
                </c:pt>
                <c:pt idx="3">
                  <c:v>240.5</c:v>
                </c:pt>
                <c:pt idx="4">
                  <c:v>297</c:v>
                </c:pt>
                <c:pt idx="5">
                  <c:v>271.5</c:v>
                </c:pt>
                <c:pt idx="6">
                  <c:v>237</c:v>
                </c:pt>
                <c:pt idx="7">
                  <c:v>229.5</c:v>
                </c:pt>
                <c:pt idx="8">
                  <c:v>208</c:v>
                </c:pt>
                <c:pt idx="9">
                  <c:v>212</c:v>
                </c:pt>
                <c:pt idx="10">
                  <c:v>212.5</c:v>
                </c:pt>
                <c:pt idx="11">
                  <c:v>236.5</c:v>
                </c:pt>
                <c:pt idx="12">
                  <c:v>214</c:v>
                </c:pt>
                <c:pt idx="13">
                  <c:v>198.5</c:v>
                </c:pt>
                <c:pt idx="14">
                  <c:v>270.5</c:v>
                </c:pt>
                <c:pt idx="15">
                  <c:v>225.5</c:v>
                </c:pt>
                <c:pt idx="16">
                  <c:v>203</c:v>
                </c:pt>
                <c:pt idx="17">
                  <c:v>192</c:v>
                </c:pt>
                <c:pt idx="18">
                  <c:v>202</c:v>
                </c:pt>
                <c:pt idx="1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67312"/>
        <c:axId val="176669744"/>
      </c:barChart>
      <c:catAx>
        <c:axId val="17666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6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6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17672"/>
        <c:axId val="177038536"/>
      </c:barChart>
      <c:catAx>
        <c:axId val="17701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3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3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1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4184"/>
        <c:axId val="174903400"/>
      </c:barChart>
      <c:catAx>
        <c:axId val="17490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03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90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6144"/>
        <c:axId val="174906536"/>
      </c:barChart>
      <c:catAx>
        <c:axId val="17490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0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258.5</c:v>
                </c:pt>
                <c:pt idx="11">
                  <c:v>295.5</c:v>
                </c:pt>
                <c:pt idx="12">
                  <c:v>290.5</c:v>
                </c:pt>
                <c:pt idx="13">
                  <c:v>288.5</c:v>
                </c:pt>
                <c:pt idx="14">
                  <c:v>305.5</c:v>
                </c:pt>
                <c:pt idx="15">
                  <c:v>301.5</c:v>
                </c:pt>
                <c:pt idx="16">
                  <c:v>316.5</c:v>
                </c:pt>
                <c:pt idx="17">
                  <c:v>308</c:v>
                </c:pt>
                <c:pt idx="18">
                  <c:v>262.5</c:v>
                </c:pt>
                <c:pt idx="19">
                  <c:v>298.5</c:v>
                </c:pt>
                <c:pt idx="20">
                  <c:v>291.5</c:v>
                </c:pt>
                <c:pt idx="21">
                  <c:v>302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18296"/>
        <c:axId val="176918688"/>
      </c:barChart>
      <c:catAx>
        <c:axId val="17691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1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306.5</c:v>
                </c:pt>
                <c:pt idx="3">
                  <c:v>339.5</c:v>
                </c:pt>
                <c:pt idx="4">
                  <c:v>302.5</c:v>
                </c:pt>
                <c:pt idx="5">
                  <c:v>302.5</c:v>
                </c:pt>
                <c:pt idx="6">
                  <c:v>282</c:v>
                </c:pt>
                <c:pt idx="7">
                  <c:v>281</c:v>
                </c:pt>
                <c:pt idx="8">
                  <c:v>295</c:v>
                </c:pt>
                <c:pt idx="9">
                  <c:v>304.5</c:v>
                </c:pt>
                <c:pt idx="10">
                  <c:v>292.5</c:v>
                </c:pt>
                <c:pt idx="11">
                  <c:v>294</c:v>
                </c:pt>
                <c:pt idx="12">
                  <c:v>277.5</c:v>
                </c:pt>
                <c:pt idx="13">
                  <c:v>279.5</c:v>
                </c:pt>
                <c:pt idx="14">
                  <c:v>297.5</c:v>
                </c:pt>
                <c:pt idx="15">
                  <c:v>291.5</c:v>
                </c:pt>
                <c:pt idx="16">
                  <c:v>302</c:v>
                </c:pt>
                <c:pt idx="17">
                  <c:v>302</c:v>
                </c:pt>
                <c:pt idx="18">
                  <c:v>0</c:v>
                </c:pt>
                <c:pt idx="19">
                  <c:v>0</c:v>
                </c:pt>
                <c:pt idx="20">
                  <c:v>289.5</c:v>
                </c:pt>
                <c:pt idx="21">
                  <c:v>298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3008"/>
        <c:axId val="176919472"/>
      </c:barChart>
      <c:catAx>
        <c:axId val="17490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919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91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256.5</c:v>
                </c:pt>
                <c:pt idx="1">
                  <c:v>293.5</c:v>
                </c:pt>
                <c:pt idx="2">
                  <c:v>275</c:v>
                </c:pt>
                <c:pt idx="3">
                  <c:v>289</c:v>
                </c:pt>
                <c:pt idx="4">
                  <c:v>273.5</c:v>
                </c:pt>
                <c:pt idx="5">
                  <c:v>246.5</c:v>
                </c:pt>
                <c:pt idx="6">
                  <c:v>265.5</c:v>
                </c:pt>
                <c:pt idx="7">
                  <c:v>298</c:v>
                </c:pt>
                <c:pt idx="8">
                  <c:v>269.5</c:v>
                </c:pt>
                <c:pt idx="9">
                  <c:v>206</c:v>
                </c:pt>
                <c:pt idx="10">
                  <c:v>244.5</c:v>
                </c:pt>
                <c:pt idx="11">
                  <c:v>207.5</c:v>
                </c:pt>
                <c:pt idx="12">
                  <c:v>206</c:v>
                </c:pt>
                <c:pt idx="13">
                  <c:v>217</c:v>
                </c:pt>
                <c:pt idx="14">
                  <c:v>226</c:v>
                </c:pt>
                <c:pt idx="15">
                  <c:v>221</c:v>
                </c:pt>
                <c:pt idx="16">
                  <c:v>244</c:v>
                </c:pt>
                <c:pt idx="17">
                  <c:v>181.5</c:v>
                </c:pt>
                <c:pt idx="18">
                  <c:v>227</c:v>
                </c:pt>
                <c:pt idx="19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20256"/>
        <c:axId val="176920648"/>
      </c:barChart>
      <c:catAx>
        <c:axId val="17692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2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0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2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G26" sqref="G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43090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742.5</v>
      </c>
      <c r="O10" s="92" t="s">
        <v>131</v>
      </c>
      <c r="P10" s="91">
        <v>68</v>
      </c>
      <c r="Q10" s="91">
        <v>221</v>
      </c>
      <c r="R10" s="91">
        <v>12</v>
      </c>
      <c r="S10" s="91">
        <v>1</v>
      </c>
      <c r="T10" s="103">
        <f t="shared" ref="T10:T29" si="2">P10*0.5+Q10*1+R10*2+S10*2.5</f>
        <v>281.5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476.5</v>
      </c>
      <c r="O11" s="15" t="s">
        <v>130</v>
      </c>
      <c r="P11" s="99">
        <v>62</v>
      </c>
      <c r="Q11" s="39">
        <v>218</v>
      </c>
      <c r="R11" s="39">
        <v>13</v>
      </c>
      <c r="S11" s="99">
        <v>1</v>
      </c>
      <c r="T11" s="6">
        <f t="shared" si="2"/>
        <v>277.5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36</v>
      </c>
      <c r="J12" s="99">
        <v>181</v>
      </c>
      <c r="K12" s="99">
        <v>10</v>
      </c>
      <c r="L12" s="99">
        <v>3</v>
      </c>
      <c r="M12" s="6">
        <f t="shared" si="1"/>
        <v>226.5</v>
      </c>
      <c r="N12" s="100">
        <f>M12+M11+M10+F31</f>
        <v>472</v>
      </c>
      <c r="O12" s="16" t="s">
        <v>29</v>
      </c>
      <c r="P12" s="99">
        <v>53</v>
      </c>
      <c r="Q12" s="39">
        <v>191</v>
      </c>
      <c r="R12" s="39">
        <v>9</v>
      </c>
      <c r="S12" s="99">
        <v>3</v>
      </c>
      <c r="T12" s="6">
        <f t="shared" si="2"/>
        <v>243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40</v>
      </c>
      <c r="J13" s="39">
        <v>210</v>
      </c>
      <c r="K13" s="39">
        <v>12</v>
      </c>
      <c r="L13" s="39">
        <v>6</v>
      </c>
      <c r="M13" s="6">
        <f t="shared" si="1"/>
        <v>269</v>
      </c>
      <c r="N13" s="2">
        <f>M13+M12+M11+M10</f>
        <v>495.5</v>
      </c>
      <c r="O13" s="16" t="s">
        <v>30</v>
      </c>
      <c r="P13" s="39">
        <v>65</v>
      </c>
      <c r="Q13" s="39">
        <v>191</v>
      </c>
      <c r="R13" s="39">
        <v>6</v>
      </c>
      <c r="S13" s="39">
        <v>2</v>
      </c>
      <c r="T13" s="6">
        <f t="shared" si="2"/>
        <v>240.5</v>
      </c>
      <c r="U13" s="95">
        <f>T13+T12+T11+T10</f>
        <v>1042.5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46</v>
      </c>
      <c r="J14" s="39">
        <v>189</v>
      </c>
      <c r="K14" s="39">
        <v>9</v>
      </c>
      <c r="L14" s="39">
        <v>4</v>
      </c>
      <c r="M14" s="6">
        <f t="shared" si="1"/>
        <v>240</v>
      </c>
      <c r="N14" s="2">
        <f t="shared" ref="N14:N31" si="4">M14+M13+M12+M11</f>
        <v>735.5</v>
      </c>
      <c r="O14" s="16" t="s">
        <v>8</v>
      </c>
      <c r="P14" s="39">
        <v>67</v>
      </c>
      <c r="Q14" s="39">
        <v>233</v>
      </c>
      <c r="R14" s="39">
        <v>14</v>
      </c>
      <c r="S14" s="39">
        <v>1</v>
      </c>
      <c r="T14" s="6">
        <f t="shared" si="2"/>
        <v>297</v>
      </c>
      <c r="U14" s="95">
        <f t="shared" ref="U14:U29" si="5">T14+T13+T12+T11</f>
        <v>1058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80</v>
      </c>
      <c r="J15" s="39">
        <v>208</v>
      </c>
      <c r="K15" s="39">
        <v>9</v>
      </c>
      <c r="L15" s="39">
        <v>2</v>
      </c>
      <c r="M15" s="6">
        <f t="shared" si="1"/>
        <v>271</v>
      </c>
      <c r="N15" s="2">
        <f t="shared" si="4"/>
        <v>1006.5</v>
      </c>
      <c r="O15" s="15" t="s">
        <v>10</v>
      </c>
      <c r="P15" s="39">
        <v>64</v>
      </c>
      <c r="Q15" s="39">
        <v>211</v>
      </c>
      <c r="R15" s="39">
        <v>13</v>
      </c>
      <c r="S15" s="39">
        <v>1</v>
      </c>
      <c r="T15" s="6">
        <f t="shared" si="2"/>
        <v>271.5</v>
      </c>
      <c r="U15" s="95">
        <f t="shared" si="5"/>
        <v>1052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53</v>
      </c>
      <c r="J16" s="39">
        <v>223</v>
      </c>
      <c r="K16" s="39">
        <v>11</v>
      </c>
      <c r="L16" s="39">
        <v>4</v>
      </c>
      <c r="M16" s="6">
        <f t="shared" si="1"/>
        <v>281.5</v>
      </c>
      <c r="N16" s="2">
        <f t="shared" si="4"/>
        <v>1061.5</v>
      </c>
      <c r="O16" s="15" t="s">
        <v>13</v>
      </c>
      <c r="P16" s="39">
        <v>53</v>
      </c>
      <c r="Q16" s="39">
        <v>190</v>
      </c>
      <c r="R16" s="39">
        <v>9</v>
      </c>
      <c r="S16" s="39">
        <v>1</v>
      </c>
      <c r="T16" s="6">
        <f t="shared" si="2"/>
        <v>237</v>
      </c>
      <c r="U16" s="95">
        <f t="shared" si="5"/>
        <v>1046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48</v>
      </c>
      <c r="J17" s="39">
        <v>261</v>
      </c>
      <c r="K17" s="39">
        <v>13</v>
      </c>
      <c r="L17" s="39">
        <v>3</v>
      </c>
      <c r="M17" s="6">
        <f t="shared" si="1"/>
        <v>318.5</v>
      </c>
      <c r="N17" s="2">
        <f t="shared" si="4"/>
        <v>1111</v>
      </c>
      <c r="O17" s="15" t="s">
        <v>16</v>
      </c>
      <c r="P17" s="39">
        <v>67</v>
      </c>
      <c r="Q17" s="39">
        <v>172</v>
      </c>
      <c r="R17" s="39">
        <v>12</v>
      </c>
      <c r="S17" s="39">
        <v>0</v>
      </c>
      <c r="T17" s="6">
        <f t="shared" si="2"/>
        <v>229.5</v>
      </c>
      <c r="U17" s="95">
        <f t="shared" si="5"/>
        <v>1035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50</v>
      </c>
      <c r="J18" s="39">
        <v>227</v>
      </c>
      <c r="K18" s="39">
        <v>7</v>
      </c>
      <c r="L18" s="39">
        <v>6</v>
      </c>
      <c r="M18" s="6">
        <f t="shared" si="1"/>
        <v>281</v>
      </c>
      <c r="N18" s="2">
        <f t="shared" si="4"/>
        <v>1152</v>
      </c>
      <c r="O18" s="15" t="s">
        <v>41</v>
      </c>
      <c r="P18" s="39">
        <v>35</v>
      </c>
      <c r="Q18" s="39">
        <v>170</v>
      </c>
      <c r="R18" s="39">
        <v>9</v>
      </c>
      <c r="S18" s="39">
        <v>1</v>
      </c>
      <c r="T18" s="6">
        <f t="shared" si="2"/>
        <v>208</v>
      </c>
      <c r="U18" s="95">
        <f t="shared" si="5"/>
        <v>946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57</v>
      </c>
      <c r="J19" s="39">
        <v>216</v>
      </c>
      <c r="K19" s="39">
        <v>9</v>
      </c>
      <c r="L19" s="39">
        <v>3</v>
      </c>
      <c r="M19" s="6">
        <f t="shared" si="1"/>
        <v>270</v>
      </c>
      <c r="N19" s="2">
        <f t="shared" si="4"/>
        <v>1151</v>
      </c>
      <c r="O19" s="15" t="s">
        <v>42</v>
      </c>
      <c r="P19" s="39">
        <v>50</v>
      </c>
      <c r="Q19" s="39">
        <v>170</v>
      </c>
      <c r="R19" s="39">
        <v>6</v>
      </c>
      <c r="S19" s="39">
        <v>2</v>
      </c>
      <c r="T19" s="6">
        <f t="shared" si="2"/>
        <v>212</v>
      </c>
      <c r="U19" s="95">
        <f t="shared" si="5"/>
        <v>886.5</v>
      </c>
    </row>
    <row r="20" spans="1:21" ht="24" customHeight="1" x14ac:dyDescent="0.2">
      <c r="A20" s="94" t="s">
        <v>11</v>
      </c>
      <c r="B20" s="39">
        <v>35</v>
      </c>
      <c r="C20" s="39">
        <v>171</v>
      </c>
      <c r="D20" s="39">
        <v>10</v>
      </c>
      <c r="E20" s="39">
        <v>0</v>
      </c>
      <c r="F20" s="6">
        <f t="shared" si="0"/>
        <v>208.5</v>
      </c>
      <c r="G20" s="2">
        <f t="shared" si="3"/>
        <v>208.5</v>
      </c>
      <c r="H20" s="15" t="s">
        <v>12</v>
      </c>
      <c r="I20" s="39">
        <v>52</v>
      </c>
      <c r="J20" s="39">
        <v>205</v>
      </c>
      <c r="K20" s="39">
        <v>8</v>
      </c>
      <c r="L20" s="39">
        <v>2</v>
      </c>
      <c r="M20" s="6">
        <f t="shared" si="1"/>
        <v>252</v>
      </c>
      <c r="N20" s="2">
        <f t="shared" si="4"/>
        <v>1121.5</v>
      </c>
      <c r="O20" s="15" t="s">
        <v>109</v>
      </c>
      <c r="P20" s="39">
        <v>48</v>
      </c>
      <c r="Q20" s="39">
        <v>166</v>
      </c>
      <c r="R20" s="39">
        <v>10</v>
      </c>
      <c r="S20" s="39">
        <v>1</v>
      </c>
      <c r="T20" s="6">
        <f t="shared" si="2"/>
        <v>212.5</v>
      </c>
      <c r="U20" s="95">
        <f t="shared" si="5"/>
        <v>862</v>
      </c>
    </row>
    <row r="21" spans="1:21" ht="24" customHeight="1" x14ac:dyDescent="0.2">
      <c r="A21" s="94" t="s">
        <v>14</v>
      </c>
      <c r="B21" s="39">
        <v>27</v>
      </c>
      <c r="C21" s="39">
        <v>181</v>
      </c>
      <c r="D21" s="39">
        <v>12</v>
      </c>
      <c r="E21" s="39">
        <v>2</v>
      </c>
      <c r="F21" s="6">
        <f t="shared" si="0"/>
        <v>223.5</v>
      </c>
      <c r="G21" s="2">
        <f t="shared" si="3"/>
        <v>432</v>
      </c>
      <c r="H21" s="15" t="s">
        <v>15</v>
      </c>
      <c r="I21" s="39">
        <v>49</v>
      </c>
      <c r="J21" s="39">
        <v>210</v>
      </c>
      <c r="K21" s="39">
        <v>6</v>
      </c>
      <c r="L21" s="39">
        <v>4</v>
      </c>
      <c r="M21" s="6">
        <f t="shared" si="1"/>
        <v>256.5</v>
      </c>
      <c r="N21" s="2">
        <f t="shared" si="4"/>
        <v>1059.5</v>
      </c>
      <c r="O21" s="15" t="s">
        <v>110</v>
      </c>
      <c r="P21" s="39">
        <v>51</v>
      </c>
      <c r="Q21" s="39">
        <v>180</v>
      </c>
      <c r="R21" s="39">
        <v>13</v>
      </c>
      <c r="S21" s="39">
        <v>2</v>
      </c>
      <c r="T21" s="6">
        <f t="shared" si="2"/>
        <v>236.5</v>
      </c>
      <c r="U21" s="95">
        <f t="shared" si="5"/>
        <v>869</v>
      </c>
    </row>
    <row r="22" spans="1:21" ht="24" customHeight="1" x14ac:dyDescent="0.2">
      <c r="A22" s="94" t="s">
        <v>17</v>
      </c>
      <c r="B22" s="39">
        <v>43</v>
      </c>
      <c r="C22" s="39">
        <v>230</v>
      </c>
      <c r="D22" s="39">
        <v>11</v>
      </c>
      <c r="E22" s="39">
        <v>2</v>
      </c>
      <c r="F22" s="6">
        <f t="shared" si="0"/>
        <v>278.5</v>
      </c>
      <c r="G22" s="2">
        <f t="shared" si="3"/>
        <v>710.5</v>
      </c>
      <c r="H22" s="15" t="s">
        <v>18</v>
      </c>
      <c r="I22" s="39">
        <v>46</v>
      </c>
      <c r="J22" s="39">
        <v>171</v>
      </c>
      <c r="K22" s="39">
        <v>8</v>
      </c>
      <c r="L22" s="39">
        <v>2</v>
      </c>
      <c r="M22" s="6">
        <f t="shared" si="1"/>
        <v>215</v>
      </c>
      <c r="N22" s="2">
        <f t="shared" si="4"/>
        <v>993.5</v>
      </c>
      <c r="O22" s="15" t="s">
        <v>111</v>
      </c>
      <c r="P22" s="39">
        <v>29</v>
      </c>
      <c r="Q22" s="39">
        <v>173</v>
      </c>
      <c r="R22" s="39">
        <v>12</v>
      </c>
      <c r="S22" s="39">
        <v>1</v>
      </c>
      <c r="T22" s="6">
        <f t="shared" si="2"/>
        <v>214</v>
      </c>
      <c r="U22" s="95">
        <f t="shared" si="5"/>
        <v>875</v>
      </c>
    </row>
    <row r="23" spans="1:21" ht="24" customHeight="1" x14ac:dyDescent="0.2">
      <c r="A23" s="94" t="s">
        <v>19</v>
      </c>
      <c r="B23" s="39">
        <v>36</v>
      </c>
      <c r="C23" s="39">
        <v>248</v>
      </c>
      <c r="D23" s="39">
        <v>13</v>
      </c>
      <c r="E23" s="39">
        <v>1</v>
      </c>
      <c r="F23" s="6">
        <f t="shared" si="0"/>
        <v>294.5</v>
      </c>
      <c r="G23" s="2">
        <f t="shared" si="3"/>
        <v>1005</v>
      </c>
      <c r="H23" s="15" t="s">
        <v>20</v>
      </c>
      <c r="I23" s="39">
        <v>51</v>
      </c>
      <c r="J23" s="39">
        <v>219</v>
      </c>
      <c r="K23" s="39">
        <v>12</v>
      </c>
      <c r="L23" s="39">
        <v>3</v>
      </c>
      <c r="M23" s="6">
        <f t="shared" si="1"/>
        <v>276</v>
      </c>
      <c r="N23" s="2">
        <f t="shared" si="4"/>
        <v>999.5</v>
      </c>
      <c r="O23" s="15" t="s">
        <v>112</v>
      </c>
      <c r="P23" s="39">
        <v>27</v>
      </c>
      <c r="Q23" s="39">
        <v>175</v>
      </c>
      <c r="R23" s="39">
        <v>5</v>
      </c>
      <c r="S23" s="39">
        <v>0</v>
      </c>
      <c r="T23" s="6">
        <f t="shared" si="2"/>
        <v>198.5</v>
      </c>
      <c r="U23" s="95">
        <f t="shared" si="5"/>
        <v>861.5</v>
      </c>
    </row>
    <row r="24" spans="1:21" ht="24" customHeight="1" x14ac:dyDescent="0.2">
      <c r="A24" s="94" t="s">
        <v>21</v>
      </c>
      <c r="B24" s="39">
        <v>40</v>
      </c>
      <c r="C24" s="39">
        <v>231</v>
      </c>
      <c r="D24" s="39">
        <v>19</v>
      </c>
      <c r="E24" s="39">
        <v>4</v>
      </c>
      <c r="F24" s="6">
        <f t="shared" si="0"/>
        <v>299</v>
      </c>
      <c r="G24" s="2">
        <f t="shared" si="3"/>
        <v>1095.5</v>
      </c>
      <c r="H24" s="15" t="s">
        <v>22</v>
      </c>
      <c r="I24" s="39">
        <v>54</v>
      </c>
      <c r="J24" s="39">
        <v>217</v>
      </c>
      <c r="K24" s="39">
        <v>10</v>
      </c>
      <c r="L24" s="39">
        <v>5</v>
      </c>
      <c r="M24" s="6">
        <f t="shared" si="1"/>
        <v>276.5</v>
      </c>
      <c r="N24" s="2">
        <f t="shared" si="4"/>
        <v>1024</v>
      </c>
      <c r="O24" s="15" t="s">
        <v>118</v>
      </c>
      <c r="P24" s="39">
        <v>25</v>
      </c>
      <c r="Q24" s="39">
        <v>247</v>
      </c>
      <c r="R24" s="39">
        <v>3</v>
      </c>
      <c r="S24" s="39">
        <v>2</v>
      </c>
      <c r="T24" s="6">
        <f t="shared" si="2"/>
        <v>270.5</v>
      </c>
      <c r="U24" s="95">
        <f t="shared" si="5"/>
        <v>919.5</v>
      </c>
    </row>
    <row r="25" spans="1:21" ht="24" customHeight="1" x14ac:dyDescent="0.2">
      <c r="A25" s="94" t="s">
        <v>23</v>
      </c>
      <c r="B25" s="39">
        <v>39</v>
      </c>
      <c r="C25" s="39">
        <v>234</v>
      </c>
      <c r="D25" s="39">
        <v>16</v>
      </c>
      <c r="E25" s="39">
        <v>1</v>
      </c>
      <c r="F25" s="6">
        <f t="shared" si="0"/>
        <v>288</v>
      </c>
      <c r="G25" s="2">
        <f t="shared" si="3"/>
        <v>1160</v>
      </c>
      <c r="H25" s="15" t="s">
        <v>24</v>
      </c>
      <c r="I25" s="39">
        <v>53</v>
      </c>
      <c r="J25" s="39">
        <v>198</v>
      </c>
      <c r="K25" s="39">
        <v>6</v>
      </c>
      <c r="L25" s="39">
        <v>6</v>
      </c>
      <c r="M25" s="6">
        <f t="shared" si="1"/>
        <v>251.5</v>
      </c>
      <c r="N25" s="2">
        <f t="shared" si="4"/>
        <v>1019</v>
      </c>
      <c r="O25" s="15" t="s">
        <v>119</v>
      </c>
      <c r="P25" s="39">
        <v>27</v>
      </c>
      <c r="Q25" s="39">
        <v>198</v>
      </c>
      <c r="R25" s="39">
        <v>7</v>
      </c>
      <c r="S25" s="39">
        <v>0</v>
      </c>
      <c r="T25" s="6">
        <f t="shared" si="2"/>
        <v>225.5</v>
      </c>
      <c r="U25" s="95">
        <f t="shared" si="5"/>
        <v>908.5</v>
      </c>
    </row>
    <row r="26" spans="1:21" ht="24" customHeight="1" x14ac:dyDescent="0.2">
      <c r="A26" s="94" t="s">
        <v>37</v>
      </c>
      <c r="B26" s="39">
        <v>45</v>
      </c>
      <c r="C26" s="39">
        <v>231</v>
      </c>
      <c r="D26" s="39">
        <v>13</v>
      </c>
      <c r="E26" s="39">
        <v>4</v>
      </c>
      <c r="F26" s="6">
        <f t="shared" si="0"/>
        <v>289.5</v>
      </c>
      <c r="G26" s="2">
        <f>F26+F25+F24+F23</f>
        <v>1171</v>
      </c>
      <c r="H26" s="15" t="s">
        <v>25</v>
      </c>
      <c r="I26" s="39">
        <v>48</v>
      </c>
      <c r="J26" s="39">
        <v>222</v>
      </c>
      <c r="K26" s="39">
        <v>12</v>
      </c>
      <c r="L26" s="39">
        <v>6</v>
      </c>
      <c r="M26" s="6">
        <f t="shared" si="1"/>
        <v>285</v>
      </c>
      <c r="N26" s="2">
        <f t="shared" si="4"/>
        <v>1089</v>
      </c>
      <c r="O26" s="15" t="s">
        <v>120</v>
      </c>
      <c r="P26" s="39">
        <v>23</v>
      </c>
      <c r="Q26" s="39">
        <v>175</v>
      </c>
      <c r="R26" s="39">
        <v>7</v>
      </c>
      <c r="S26" s="39">
        <v>1</v>
      </c>
      <c r="T26" s="6">
        <f t="shared" si="2"/>
        <v>203</v>
      </c>
      <c r="U26" s="95">
        <f t="shared" si="5"/>
        <v>897.5</v>
      </c>
    </row>
    <row r="27" spans="1:21" ht="24" customHeight="1" x14ac:dyDescent="0.2">
      <c r="A27" s="94" t="s">
        <v>38</v>
      </c>
      <c r="B27" s="39">
        <v>43</v>
      </c>
      <c r="C27" s="39">
        <v>220</v>
      </c>
      <c r="D27" s="39">
        <v>11</v>
      </c>
      <c r="E27" s="39">
        <v>2</v>
      </c>
      <c r="F27" s="6">
        <f t="shared" si="0"/>
        <v>268.5</v>
      </c>
      <c r="G27" s="2">
        <f t="shared" si="3"/>
        <v>1145</v>
      </c>
      <c r="H27" s="15" t="s">
        <v>26</v>
      </c>
      <c r="I27" s="39">
        <v>46</v>
      </c>
      <c r="J27" s="39">
        <v>218</v>
      </c>
      <c r="K27" s="39">
        <v>7</v>
      </c>
      <c r="L27" s="39">
        <v>3</v>
      </c>
      <c r="M27" s="6">
        <f t="shared" si="1"/>
        <v>262.5</v>
      </c>
      <c r="N27" s="2">
        <f t="shared" si="4"/>
        <v>1075.5</v>
      </c>
      <c r="O27" s="15" t="s">
        <v>121</v>
      </c>
      <c r="P27" s="39">
        <v>20</v>
      </c>
      <c r="Q27" s="39">
        <v>160</v>
      </c>
      <c r="R27" s="39">
        <v>11</v>
      </c>
      <c r="S27" s="39">
        <v>0</v>
      </c>
      <c r="T27" s="6">
        <f t="shared" si="2"/>
        <v>192</v>
      </c>
      <c r="U27" s="95">
        <f t="shared" si="5"/>
        <v>891</v>
      </c>
    </row>
    <row r="28" spans="1:21" ht="24" customHeight="1" x14ac:dyDescent="0.2">
      <c r="A28" s="94" t="s">
        <v>39</v>
      </c>
      <c r="B28" s="39">
        <v>47</v>
      </c>
      <c r="C28" s="39">
        <v>218</v>
      </c>
      <c r="D28" s="39">
        <v>13</v>
      </c>
      <c r="E28" s="39">
        <v>4</v>
      </c>
      <c r="F28" s="6">
        <f t="shared" si="0"/>
        <v>277.5</v>
      </c>
      <c r="G28" s="2">
        <f t="shared" si="3"/>
        <v>1123.5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799</v>
      </c>
      <c r="O28" s="15" t="s">
        <v>122</v>
      </c>
      <c r="P28" s="39">
        <v>25</v>
      </c>
      <c r="Q28" s="39">
        <v>179</v>
      </c>
      <c r="R28" s="39">
        <v>4</v>
      </c>
      <c r="S28" s="39">
        <v>1</v>
      </c>
      <c r="T28" s="6">
        <f t="shared" si="2"/>
        <v>202</v>
      </c>
      <c r="U28" s="95">
        <f t="shared" si="5"/>
        <v>822.5</v>
      </c>
    </row>
    <row r="29" spans="1:21" ht="24" customHeight="1" x14ac:dyDescent="0.2">
      <c r="A29" s="94" t="s">
        <v>40</v>
      </c>
      <c r="B29" s="39">
        <v>40</v>
      </c>
      <c r="C29" s="39">
        <v>221</v>
      </c>
      <c r="D29" s="39">
        <v>10</v>
      </c>
      <c r="E29" s="39">
        <v>2</v>
      </c>
      <c r="F29" s="6">
        <f t="shared" si="0"/>
        <v>266</v>
      </c>
      <c r="G29" s="2">
        <f t="shared" si="3"/>
        <v>1101.5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547.5</v>
      </c>
      <c r="O29" s="15" t="s">
        <v>123</v>
      </c>
      <c r="P29" s="39">
        <v>30</v>
      </c>
      <c r="Q29" s="39">
        <v>152</v>
      </c>
      <c r="R29" s="39">
        <v>5</v>
      </c>
      <c r="S29" s="39">
        <v>0</v>
      </c>
      <c r="T29" s="6">
        <f t="shared" si="2"/>
        <v>177</v>
      </c>
      <c r="U29" s="95">
        <f t="shared" si="5"/>
        <v>774</v>
      </c>
    </row>
    <row r="30" spans="1:21" ht="24" customHeight="1" x14ac:dyDescent="0.2">
      <c r="A30" s="94" t="s">
        <v>103</v>
      </c>
      <c r="B30" s="39">
        <v>38</v>
      </c>
      <c r="C30" s="39">
        <v>180</v>
      </c>
      <c r="D30" s="39">
        <v>11</v>
      </c>
      <c r="E30" s="39">
        <v>4</v>
      </c>
      <c r="F30" s="6">
        <f t="shared" si="0"/>
        <v>231</v>
      </c>
      <c r="G30" s="2">
        <f t="shared" si="3"/>
        <v>1043</v>
      </c>
      <c r="H30" s="16" t="s">
        <v>132</v>
      </c>
      <c r="I30" s="39">
        <v>55</v>
      </c>
      <c r="J30" s="39">
        <v>195</v>
      </c>
      <c r="K30" s="39">
        <v>10</v>
      </c>
      <c r="L30" s="39">
        <v>1</v>
      </c>
      <c r="M30" s="6">
        <f t="shared" si="1"/>
        <v>245</v>
      </c>
      <c r="N30" s="2">
        <f t="shared" si="4"/>
        <v>507.5</v>
      </c>
      <c r="O30" s="15" t="s">
        <v>124</v>
      </c>
      <c r="P30" s="99">
        <v>21</v>
      </c>
      <c r="Q30" s="99">
        <v>135</v>
      </c>
      <c r="R30" s="99">
        <v>3</v>
      </c>
      <c r="S30" s="99">
        <v>0</v>
      </c>
      <c r="T30" s="6">
        <f t="shared" ref="T30:T31" si="6">P30*0.5+Q30*1+R30*2+S30*2.5</f>
        <v>151.5</v>
      </c>
      <c r="U30" s="95">
        <f t="shared" ref="U30:U31" si="7">T30+T29+T28+T27</f>
        <v>722.5</v>
      </c>
    </row>
    <row r="31" spans="1:21" ht="24" customHeight="1" thickBot="1" x14ac:dyDescent="0.25">
      <c r="A31" s="96" t="s">
        <v>104</v>
      </c>
      <c r="B31" s="40">
        <v>66</v>
      </c>
      <c r="C31" s="40">
        <v>177</v>
      </c>
      <c r="D31" s="40">
        <v>9</v>
      </c>
      <c r="E31" s="40">
        <v>7</v>
      </c>
      <c r="F31" s="7">
        <f t="shared" si="0"/>
        <v>245.5</v>
      </c>
      <c r="G31" s="3">
        <f t="shared" si="3"/>
        <v>1020</v>
      </c>
      <c r="H31" s="17" t="s">
        <v>133</v>
      </c>
      <c r="I31" s="40">
        <v>66</v>
      </c>
      <c r="J31" s="40">
        <v>210</v>
      </c>
      <c r="K31" s="40">
        <v>13</v>
      </c>
      <c r="L31" s="40">
        <v>3</v>
      </c>
      <c r="M31" s="7">
        <f t="shared" si="1"/>
        <v>276.5</v>
      </c>
      <c r="N31" s="3">
        <f t="shared" si="4"/>
        <v>521.5</v>
      </c>
      <c r="O31" s="104" t="s">
        <v>125</v>
      </c>
      <c r="P31" s="40">
        <v>12</v>
      </c>
      <c r="Q31" s="40">
        <v>96</v>
      </c>
      <c r="R31" s="40">
        <v>1</v>
      </c>
      <c r="S31" s="40">
        <v>0</v>
      </c>
      <c r="T31" s="7">
        <f t="shared" si="6"/>
        <v>104</v>
      </c>
      <c r="U31" s="97">
        <f t="shared" si="7"/>
        <v>634.5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1171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1152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1058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13" sqref="X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82 -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/>
      <c r="M6" s="121"/>
      <c r="N6" s="121"/>
      <c r="O6" s="36"/>
      <c r="P6" s="115" t="s">
        <v>54</v>
      </c>
      <c r="Q6" s="115"/>
      <c r="R6" s="115"/>
      <c r="S6" s="129">
        <f>'G-1'!S6:U6</f>
        <v>43090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/>
      <c r="G33" s="47"/>
      <c r="H33" s="111"/>
      <c r="I33" s="112"/>
      <c r="J33" s="43" t="s">
        <v>58</v>
      </c>
      <c r="K33" s="45"/>
      <c r="L33" s="45"/>
      <c r="M33" s="46"/>
      <c r="N33" s="47"/>
      <c r="O33" s="111"/>
      <c r="P33" s="112"/>
      <c r="Q33" s="43" t="s">
        <v>58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W11" sqref="W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82 -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892</v>
      </c>
      <c r="O10" s="92" t="s">
        <v>131</v>
      </c>
      <c r="P10" s="91">
        <v>72</v>
      </c>
      <c r="Q10" s="91">
        <v>191</v>
      </c>
      <c r="R10" s="91">
        <v>11</v>
      </c>
      <c r="S10" s="91">
        <v>3</v>
      </c>
      <c r="T10" s="103">
        <f t="shared" ref="T10:T31" si="2">P10*0.5+Q10*1+R10*2+S10*2.5</f>
        <v>256.5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593.5</v>
      </c>
      <c r="O11" s="15" t="s">
        <v>130</v>
      </c>
      <c r="P11" s="99">
        <v>60</v>
      </c>
      <c r="Q11" s="39">
        <v>226</v>
      </c>
      <c r="R11" s="39">
        <v>10</v>
      </c>
      <c r="S11" s="99">
        <v>7</v>
      </c>
      <c r="T11" s="6">
        <f t="shared" si="2"/>
        <v>293.5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67</v>
      </c>
      <c r="J12" s="99">
        <v>234</v>
      </c>
      <c r="K12" s="99">
        <v>12</v>
      </c>
      <c r="L12" s="99">
        <v>6</v>
      </c>
      <c r="M12" s="6">
        <f t="shared" si="1"/>
        <v>306.5</v>
      </c>
      <c r="N12" s="100">
        <f>M12+M11+M10+F31</f>
        <v>608.5</v>
      </c>
      <c r="O12" s="16" t="s">
        <v>29</v>
      </c>
      <c r="P12" s="99">
        <v>68</v>
      </c>
      <c r="Q12" s="39">
        <v>214</v>
      </c>
      <c r="R12" s="39">
        <v>11</v>
      </c>
      <c r="S12" s="99">
        <v>2</v>
      </c>
      <c r="T12" s="6">
        <f t="shared" si="2"/>
        <v>275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80</v>
      </c>
      <c r="J13" s="39">
        <v>249</v>
      </c>
      <c r="K13" s="39">
        <v>14</v>
      </c>
      <c r="L13" s="39">
        <v>9</v>
      </c>
      <c r="M13" s="6">
        <f t="shared" si="1"/>
        <v>339.5</v>
      </c>
      <c r="N13" s="2">
        <f>M13+M12+M11+M10</f>
        <v>646</v>
      </c>
      <c r="O13" s="16" t="s">
        <v>30</v>
      </c>
      <c r="P13" s="39">
        <v>63</v>
      </c>
      <c r="Q13" s="39">
        <v>231</v>
      </c>
      <c r="R13" s="39">
        <v>12</v>
      </c>
      <c r="S13" s="39">
        <v>1</v>
      </c>
      <c r="T13" s="6">
        <f t="shared" si="2"/>
        <v>289</v>
      </c>
      <c r="U13" s="95">
        <f>T13+T12+T11+T10</f>
        <v>1114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60</v>
      </c>
      <c r="J14" s="39">
        <v>232</v>
      </c>
      <c r="K14" s="39">
        <v>9</v>
      </c>
      <c r="L14" s="39">
        <v>9</v>
      </c>
      <c r="M14" s="6">
        <f t="shared" si="1"/>
        <v>302.5</v>
      </c>
      <c r="N14" s="2">
        <f t="shared" ref="N14:N31" si="4">M14+M13+M12+M11</f>
        <v>948.5</v>
      </c>
      <c r="O14" s="16" t="s">
        <v>8</v>
      </c>
      <c r="P14" s="39">
        <v>67</v>
      </c>
      <c r="Q14" s="39">
        <v>217</v>
      </c>
      <c r="R14" s="39">
        <v>9</v>
      </c>
      <c r="S14" s="39">
        <v>2</v>
      </c>
      <c r="T14" s="6">
        <f t="shared" si="2"/>
        <v>273.5</v>
      </c>
      <c r="U14" s="95">
        <f t="shared" ref="U14:U31" si="5">T14+T13+T12+T11</f>
        <v>1131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73</v>
      </c>
      <c r="J15" s="39">
        <v>232</v>
      </c>
      <c r="K15" s="39">
        <v>12</v>
      </c>
      <c r="L15" s="39">
        <v>4</v>
      </c>
      <c r="M15" s="6">
        <f t="shared" si="1"/>
        <v>302.5</v>
      </c>
      <c r="N15" s="2">
        <f t="shared" si="4"/>
        <v>1251</v>
      </c>
      <c r="O15" s="15" t="s">
        <v>10</v>
      </c>
      <c r="P15" s="39">
        <v>74</v>
      </c>
      <c r="Q15" s="39">
        <v>187</v>
      </c>
      <c r="R15" s="39">
        <v>10</v>
      </c>
      <c r="S15" s="39">
        <v>1</v>
      </c>
      <c r="T15" s="6">
        <f t="shared" si="2"/>
        <v>246.5</v>
      </c>
      <c r="U15" s="95">
        <f t="shared" si="5"/>
        <v>1084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65</v>
      </c>
      <c r="J16" s="39">
        <v>223</v>
      </c>
      <c r="K16" s="39">
        <v>7</v>
      </c>
      <c r="L16" s="39">
        <v>5</v>
      </c>
      <c r="M16" s="6">
        <f t="shared" si="1"/>
        <v>282</v>
      </c>
      <c r="N16" s="2">
        <f t="shared" si="4"/>
        <v>1226.5</v>
      </c>
      <c r="O16" s="15" t="s">
        <v>13</v>
      </c>
      <c r="P16" s="39">
        <v>68</v>
      </c>
      <c r="Q16" s="39">
        <v>204</v>
      </c>
      <c r="R16" s="39">
        <v>10</v>
      </c>
      <c r="S16" s="39">
        <v>3</v>
      </c>
      <c r="T16" s="6">
        <f t="shared" si="2"/>
        <v>265.5</v>
      </c>
      <c r="U16" s="95">
        <f t="shared" si="5"/>
        <v>1074.5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73</v>
      </c>
      <c r="J17" s="39">
        <v>224</v>
      </c>
      <c r="K17" s="39">
        <v>9</v>
      </c>
      <c r="L17" s="39">
        <v>1</v>
      </c>
      <c r="M17" s="6">
        <f t="shared" si="1"/>
        <v>281</v>
      </c>
      <c r="N17" s="2">
        <f t="shared" si="4"/>
        <v>1168</v>
      </c>
      <c r="O17" s="15" t="s">
        <v>16</v>
      </c>
      <c r="P17" s="39">
        <v>77</v>
      </c>
      <c r="Q17" s="39">
        <v>229</v>
      </c>
      <c r="R17" s="39">
        <v>14</v>
      </c>
      <c r="S17" s="39">
        <v>1</v>
      </c>
      <c r="T17" s="6">
        <f t="shared" si="2"/>
        <v>298</v>
      </c>
      <c r="U17" s="95">
        <f t="shared" si="5"/>
        <v>1083.5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71</v>
      </c>
      <c r="J18" s="39">
        <v>220</v>
      </c>
      <c r="K18" s="39">
        <v>11</v>
      </c>
      <c r="L18" s="39">
        <v>7</v>
      </c>
      <c r="M18" s="6">
        <f t="shared" si="1"/>
        <v>295</v>
      </c>
      <c r="N18" s="2">
        <f t="shared" si="4"/>
        <v>1160.5</v>
      </c>
      <c r="O18" s="15" t="s">
        <v>41</v>
      </c>
      <c r="P18" s="39">
        <v>57</v>
      </c>
      <c r="Q18" s="39">
        <v>216</v>
      </c>
      <c r="R18" s="39">
        <v>10</v>
      </c>
      <c r="S18" s="39">
        <v>2</v>
      </c>
      <c r="T18" s="6">
        <f t="shared" si="2"/>
        <v>269.5</v>
      </c>
      <c r="U18" s="95">
        <f t="shared" si="5"/>
        <v>1079.5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65</v>
      </c>
      <c r="J19" s="39">
        <v>231</v>
      </c>
      <c r="K19" s="39">
        <v>13</v>
      </c>
      <c r="L19" s="39">
        <v>6</v>
      </c>
      <c r="M19" s="6">
        <f t="shared" si="1"/>
        <v>304.5</v>
      </c>
      <c r="N19" s="2">
        <f t="shared" si="4"/>
        <v>1162.5</v>
      </c>
      <c r="O19" s="15" t="s">
        <v>42</v>
      </c>
      <c r="P19" s="39">
        <v>45</v>
      </c>
      <c r="Q19" s="39">
        <v>167</v>
      </c>
      <c r="R19" s="39">
        <v>7</v>
      </c>
      <c r="S19" s="39">
        <v>1</v>
      </c>
      <c r="T19" s="6">
        <f t="shared" si="2"/>
        <v>206</v>
      </c>
      <c r="U19" s="95">
        <f t="shared" si="5"/>
        <v>1039</v>
      </c>
    </row>
    <row r="20" spans="1:21" ht="24" customHeight="1" x14ac:dyDescent="0.2">
      <c r="A20" s="94" t="s">
        <v>11</v>
      </c>
      <c r="B20" s="39">
        <v>44</v>
      </c>
      <c r="C20" s="39">
        <v>214</v>
      </c>
      <c r="D20" s="39">
        <v>10</v>
      </c>
      <c r="E20" s="39">
        <v>1</v>
      </c>
      <c r="F20" s="6">
        <f t="shared" si="0"/>
        <v>258.5</v>
      </c>
      <c r="G20" s="2">
        <f t="shared" si="3"/>
        <v>258.5</v>
      </c>
      <c r="H20" s="15" t="s">
        <v>12</v>
      </c>
      <c r="I20" s="39">
        <v>62</v>
      </c>
      <c r="J20" s="39">
        <v>229</v>
      </c>
      <c r="K20" s="39">
        <v>10</v>
      </c>
      <c r="L20" s="39">
        <v>5</v>
      </c>
      <c r="M20" s="6">
        <f t="shared" si="1"/>
        <v>292.5</v>
      </c>
      <c r="N20" s="2">
        <f t="shared" si="4"/>
        <v>1173</v>
      </c>
      <c r="O20" s="15" t="s">
        <v>109</v>
      </c>
      <c r="P20" s="39">
        <v>39</v>
      </c>
      <c r="Q20" s="39">
        <v>199</v>
      </c>
      <c r="R20" s="39">
        <v>13</v>
      </c>
      <c r="S20" s="39">
        <v>0</v>
      </c>
      <c r="T20" s="6">
        <f t="shared" si="2"/>
        <v>244.5</v>
      </c>
      <c r="U20" s="95">
        <f t="shared" si="5"/>
        <v>1018</v>
      </c>
    </row>
    <row r="21" spans="1:21" ht="24" customHeight="1" x14ac:dyDescent="0.2">
      <c r="A21" s="94" t="s">
        <v>14</v>
      </c>
      <c r="B21" s="39">
        <v>53</v>
      </c>
      <c r="C21" s="39">
        <v>242</v>
      </c>
      <c r="D21" s="39">
        <v>11</v>
      </c>
      <c r="E21" s="39">
        <v>2</v>
      </c>
      <c r="F21" s="6">
        <f t="shared" si="0"/>
        <v>295.5</v>
      </c>
      <c r="G21" s="2">
        <f t="shared" si="3"/>
        <v>554</v>
      </c>
      <c r="H21" s="15" t="s">
        <v>15</v>
      </c>
      <c r="I21" s="39">
        <v>60</v>
      </c>
      <c r="J21" s="39">
        <v>228</v>
      </c>
      <c r="K21" s="39">
        <v>8</v>
      </c>
      <c r="L21" s="39">
        <v>8</v>
      </c>
      <c r="M21" s="6">
        <f t="shared" si="1"/>
        <v>294</v>
      </c>
      <c r="N21" s="2">
        <f t="shared" si="4"/>
        <v>1186</v>
      </c>
      <c r="O21" s="15" t="s">
        <v>110</v>
      </c>
      <c r="P21" s="39">
        <v>41</v>
      </c>
      <c r="Q21" s="39">
        <v>177</v>
      </c>
      <c r="R21" s="39">
        <v>5</v>
      </c>
      <c r="S21" s="39">
        <v>0</v>
      </c>
      <c r="T21" s="6">
        <f t="shared" si="2"/>
        <v>207.5</v>
      </c>
      <c r="U21" s="95">
        <f t="shared" si="5"/>
        <v>927.5</v>
      </c>
    </row>
    <row r="22" spans="1:21" ht="24" customHeight="1" x14ac:dyDescent="0.2">
      <c r="A22" s="94" t="s">
        <v>17</v>
      </c>
      <c r="B22" s="39">
        <v>48</v>
      </c>
      <c r="C22" s="39">
        <v>244</v>
      </c>
      <c r="D22" s="39">
        <v>10</v>
      </c>
      <c r="E22" s="39">
        <v>1</v>
      </c>
      <c r="F22" s="6">
        <f t="shared" si="0"/>
        <v>290.5</v>
      </c>
      <c r="G22" s="2">
        <f t="shared" si="3"/>
        <v>844.5</v>
      </c>
      <c r="H22" s="15" t="s">
        <v>18</v>
      </c>
      <c r="I22" s="39">
        <v>52</v>
      </c>
      <c r="J22" s="39">
        <v>233</v>
      </c>
      <c r="K22" s="39">
        <v>8</v>
      </c>
      <c r="L22" s="39">
        <v>1</v>
      </c>
      <c r="M22" s="6">
        <f t="shared" si="1"/>
        <v>277.5</v>
      </c>
      <c r="N22" s="2">
        <f t="shared" si="4"/>
        <v>1168.5</v>
      </c>
      <c r="O22" s="15" t="s">
        <v>111</v>
      </c>
      <c r="P22" s="39">
        <v>31</v>
      </c>
      <c r="Q22" s="39">
        <v>172</v>
      </c>
      <c r="R22" s="39">
        <v>8</v>
      </c>
      <c r="S22" s="39">
        <v>1</v>
      </c>
      <c r="T22" s="6">
        <f t="shared" si="2"/>
        <v>206</v>
      </c>
      <c r="U22" s="95">
        <f t="shared" si="5"/>
        <v>864</v>
      </c>
    </row>
    <row r="23" spans="1:21" ht="24" customHeight="1" x14ac:dyDescent="0.2">
      <c r="A23" s="94" t="s">
        <v>19</v>
      </c>
      <c r="B23" s="39">
        <v>43</v>
      </c>
      <c r="C23" s="39">
        <v>232</v>
      </c>
      <c r="D23" s="39">
        <v>10</v>
      </c>
      <c r="E23" s="39">
        <v>6</v>
      </c>
      <c r="F23" s="6">
        <f t="shared" si="0"/>
        <v>288.5</v>
      </c>
      <c r="G23" s="2">
        <f t="shared" si="3"/>
        <v>1133</v>
      </c>
      <c r="H23" s="15" t="s">
        <v>20</v>
      </c>
      <c r="I23" s="39">
        <v>61</v>
      </c>
      <c r="J23" s="39">
        <v>221</v>
      </c>
      <c r="K23" s="39">
        <v>9</v>
      </c>
      <c r="L23" s="39">
        <v>4</v>
      </c>
      <c r="M23" s="6">
        <f t="shared" si="1"/>
        <v>279.5</v>
      </c>
      <c r="N23" s="2">
        <f t="shared" si="4"/>
        <v>1143.5</v>
      </c>
      <c r="O23" s="15" t="s">
        <v>112</v>
      </c>
      <c r="P23" s="39">
        <v>36</v>
      </c>
      <c r="Q23" s="39">
        <v>183</v>
      </c>
      <c r="R23" s="39">
        <v>8</v>
      </c>
      <c r="S23" s="39">
        <v>0</v>
      </c>
      <c r="T23" s="6">
        <f t="shared" si="2"/>
        <v>217</v>
      </c>
      <c r="U23" s="95">
        <f t="shared" si="5"/>
        <v>875</v>
      </c>
    </row>
    <row r="24" spans="1:21" ht="24" customHeight="1" x14ac:dyDescent="0.2">
      <c r="A24" s="94" t="s">
        <v>21</v>
      </c>
      <c r="B24" s="39">
        <v>54</v>
      </c>
      <c r="C24" s="39">
        <v>242</v>
      </c>
      <c r="D24" s="39">
        <v>12</v>
      </c>
      <c r="E24" s="39">
        <v>5</v>
      </c>
      <c r="F24" s="6">
        <f t="shared" si="0"/>
        <v>305.5</v>
      </c>
      <c r="G24" s="2">
        <f t="shared" si="3"/>
        <v>1180</v>
      </c>
      <c r="H24" s="15" t="s">
        <v>22</v>
      </c>
      <c r="I24" s="39">
        <v>77</v>
      </c>
      <c r="J24" s="39">
        <v>238</v>
      </c>
      <c r="K24" s="39">
        <v>8</v>
      </c>
      <c r="L24" s="39">
        <v>2</v>
      </c>
      <c r="M24" s="6">
        <f t="shared" si="1"/>
        <v>297.5</v>
      </c>
      <c r="N24" s="2">
        <f t="shared" si="4"/>
        <v>1148.5</v>
      </c>
      <c r="O24" s="15" t="s">
        <v>118</v>
      </c>
      <c r="P24" s="39">
        <v>34</v>
      </c>
      <c r="Q24" s="39">
        <v>191</v>
      </c>
      <c r="R24" s="39">
        <v>9</v>
      </c>
      <c r="S24" s="39">
        <v>0</v>
      </c>
      <c r="T24" s="6">
        <f t="shared" si="2"/>
        <v>226</v>
      </c>
      <c r="U24" s="95">
        <f t="shared" si="5"/>
        <v>856.5</v>
      </c>
    </row>
    <row r="25" spans="1:21" ht="24" customHeight="1" x14ac:dyDescent="0.2">
      <c r="A25" s="94" t="s">
        <v>23</v>
      </c>
      <c r="B25" s="39">
        <v>54</v>
      </c>
      <c r="C25" s="39">
        <v>234</v>
      </c>
      <c r="D25" s="39">
        <v>14</v>
      </c>
      <c r="E25" s="39">
        <v>5</v>
      </c>
      <c r="F25" s="6">
        <f t="shared" si="0"/>
        <v>301.5</v>
      </c>
      <c r="G25" s="2">
        <f t="shared" si="3"/>
        <v>1186</v>
      </c>
      <c r="H25" s="15" t="s">
        <v>24</v>
      </c>
      <c r="I25" s="39">
        <v>60</v>
      </c>
      <c r="J25" s="39">
        <v>238</v>
      </c>
      <c r="K25" s="39">
        <v>8</v>
      </c>
      <c r="L25" s="39">
        <v>3</v>
      </c>
      <c r="M25" s="6">
        <f t="shared" si="1"/>
        <v>291.5</v>
      </c>
      <c r="N25" s="2">
        <f t="shared" si="4"/>
        <v>1146</v>
      </c>
      <c r="O25" s="15" t="s">
        <v>119</v>
      </c>
      <c r="P25" s="39">
        <v>31</v>
      </c>
      <c r="Q25" s="39">
        <v>191</v>
      </c>
      <c r="R25" s="39">
        <v>6</v>
      </c>
      <c r="S25" s="39">
        <v>1</v>
      </c>
      <c r="T25" s="6">
        <f t="shared" si="2"/>
        <v>221</v>
      </c>
      <c r="U25" s="95">
        <f t="shared" si="5"/>
        <v>870</v>
      </c>
    </row>
    <row r="26" spans="1:21" ht="24" customHeight="1" x14ac:dyDescent="0.2">
      <c r="A26" s="94" t="s">
        <v>37</v>
      </c>
      <c r="B26" s="39">
        <v>66</v>
      </c>
      <c r="C26" s="39">
        <v>256</v>
      </c>
      <c r="D26" s="39">
        <v>10</v>
      </c>
      <c r="E26" s="39">
        <v>3</v>
      </c>
      <c r="F26" s="6">
        <f t="shared" si="0"/>
        <v>316.5</v>
      </c>
      <c r="G26" s="2">
        <f t="shared" si="3"/>
        <v>1212</v>
      </c>
      <c r="H26" s="15" t="s">
        <v>25</v>
      </c>
      <c r="I26" s="39">
        <v>70</v>
      </c>
      <c r="J26" s="39">
        <v>234</v>
      </c>
      <c r="K26" s="39">
        <v>9</v>
      </c>
      <c r="L26" s="39">
        <v>6</v>
      </c>
      <c r="M26" s="6">
        <f t="shared" si="1"/>
        <v>302</v>
      </c>
      <c r="N26" s="2">
        <f t="shared" si="4"/>
        <v>1170.5</v>
      </c>
      <c r="O26" s="15" t="s">
        <v>120</v>
      </c>
      <c r="P26" s="39">
        <v>36</v>
      </c>
      <c r="Q26" s="39">
        <v>208</v>
      </c>
      <c r="R26" s="39">
        <v>9</v>
      </c>
      <c r="S26" s="39">
        <v>0</v>
      </c>
      <c r="T26" s="6">
        <f t="shared" si="2"/>
        <v>244</v>
      </c>
      <c r="U26" s="95">
        <f t="shared" si="5"/>
        <v>908</v>
      </c>
    </row>
    <row r="27" spans="1:21" ht="24" customHeight="1" x14ac:dyDescent="0.2">
      <c r="A27" s="94" t="s">
        <v>38</v>
      </c>
      <c r="B27" s="39">
        <v>80</v>
      </c>
      <c r="C27" s="39">
        <v>243</v>
      </c>
      <c r="D27" s="39">
        <v>10</v>
      </c>
      <c r="E27" s="39">
        <v>2</v>
      </c>
      <c r="F27" s="6">
        <f t="shared" si="0"/>
        <v>308</v>
      </c>
      <c r="G27" s="2">
        <f t="shared" si="3"/>
        <v>1231.5</v>
      </c>
      <c r="H27" s="15" t="s">
        <v>26</v>
      </c>
      <c r="I27" s="39">
        <v>71</v>
      </c>
      <c r="J27" s="39">
        <v>243</v>
      </c>
      <c r="K27" s="39">
        <v>8</v>
      </c>
      <c r="L27" s="39">
        <v>3</v>
      </c>
      <c r="M27" s="6">
        <f t="shared" si="1"/>
        <v>302</v>
      </c>
      <c r="N27" s="2">
        <f t="shared" si="4"/>
        <v>1193</v>
      </c>
      <c r="O27" s="15" t="s">
        <v>121</v>
      </c>
      <c r="P27" s="39">
        <v>22</v>
      </c>
      <c r="Q27" s="39">
        <v>162</v>
      </c>
      <c r="R27" s="39">
        <v>3</v>
      </c>
      <c r="S27" s="39">
        <v>1</v>
      </c>
      <c r="T27" s="6">
        <f t="shared" si="2"/>
        <v>181.5</v>
      </c>
      <c r="U27" s="95">
        <f t="shared" si="5"/>
        <v>872.5</v>
      </c>
    </row>
    <row r="28" spans="1:21" ht="24" customHeight="1" x14ac:dyDescent="0.2">
      <c r="A28" s="94" t="s">
        <v>39</v>
      </c>
      <c r="B28" s="39">
        <v>47</v>
      </c>
      <c r="C28" s="39">
        <v>210</v>
      </c>
      <c r="D28" s="39">
        <v>12</v>
      </c>
      <c r="E28" s="39">
        <v>2</v>
      </c>
      <c r="F28" s="6">
        <f t="shared" si="0"/>
        <v>262.5</v>
      </c>
      <c r="G28" s="2">
        <f t="shared" si="3"/>
        <v>1188.5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895.5</v>
      </c>
      <c r="O28" s="15" t="s">
        <v>122</v>
      </c>
      <c r="P28" s="39">
        <v>39</v>
      </c>
      <c r="Q28" s="39">
        <v>191</v>
      </c>
      <c r="R28" s="39">
        <v>7</v>
      </c>
      <c r="S28" s="39">
        <v>1</v>
      </c>
      <c r="T28" s="6">
        <f t="shared" si="2"/>
        <v>227</v>
      </c>
      <c r="U28" s="95">
        <f t="shared" si="5"/>
        <v>873.5</v>
      </c>
    </row>
    <row r="29" spans="1:21" ht="24" customHeight="1" x14ac:dyDescent="0.2">
      <c r="A29" s="94" t="s">
        <v>40</v>
      </c>
      <c r="B29" s="39">
        <v>58</v>
      </c>
      <c r="C29" s="39">
        <v>217</v>
      </c>
      <c r="D29" s="39">
        <v>15</v>
      </c>
      <c r="E29" s="39">
        <v>9</v>
      </c>
      <c r="F29" s="6">
        <f t="shared" si="0"/>
        <v>298.5</v>
      </c>
      <c r="G29" s="2">
        <f t="shared" si="3"/>
        <v>1185.5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604</v>
      </c>
      <c r="O29" s="15" t="s">
        <v>123</v>
      </c>
      <c r="P29" s="39">
        <v>31</v>
      </c>
      <c r="Q29" s="39">
        <v>182</v>
      </c>
      <c r="R29" s="39">
        <v>8</v>
      </c>
      <c r="S29" s="39">
        <v>1</v>
      </c>
      <c r="T29" s="6">
        <f t="shared" si="2"/>
        <v>216</v>
      </c>
      <c r="U29" s="95">
        <f t="shared" si="5"/>
        <v>868.5</v>
      </c>
    </row>
    <row r="30" spans="1:21" ht="24" customHeight="1" x14ac:dyDescent="0.2">
      <c r="A30" s="94" t="s">
        <v>103</v>
      </c>
      <c r="B30" s="39">
        <v>74</v>
      </c>
      <c r="C30" s="39">
        <v>220</v>
      </c>
      <c r="D30" s="39">
        <v>16</v>
      </c>
      <c r="E30" s="39">
        <v>1</v>
      </c>
      <c r="F30" s="6">
        <f t="shared" si="0"/>
        <v>291.5</v>
      </c>
      <c r="G30" s="2">
        <f t="shared" si="3"/>
        <v>1160.5</v>
      </c>
      <c r="H30" s="16" t="s">
        <v>132</v>
      </c>
      <c r="I30" s="39">
        <v>65</v>
      </c>
      <c r="J30" s="39">
        <v>228</v>
      </c>
      <c r="K30" s="39">
        <v>12</v>
      </c>
      <c r="L30" s="39">
        <v>2</v>
      </c>
      <c r="M30" s="6">
        <f t="shared" si="1"/>
        <v>289.5</v>
      </c>
      <c r="N30" s="2">
        <f t="shared" si="4"/>
        <v>591.5</v>
      </c>
      <c r="O30" s="15" t="s">
        <v>124</v>
      </c>
      <c r="P30" s="99">
        <v>24</v>
      </c>
      <c r="Q30" s="99">
        <v>177</v>
      </c>
      <c r="R30" s="99">
        <v>7</v>
      </c>
      <c r="S30" s="99">
        <v>0</v>
      </c>
      <c r="T30" s="6">
        <f t="shared" si="2"/>
        <v>203</v>
      </c>
      <c r="U30" s="95">
        <f t="shared" si="5"/>
        <v>827.5</v>
      </c>
    </row>
    <row r="31" spans="1:21" ht="24" customHeight="1" thickBot="1" x14ac:dyDescent="0.25">
      <c r="A31" s="96" t="s">
        <v>104</v>
      </c>
      <c r="B31" s="40">
        <v>69</v>
      </c>
      <c r="C31" s="40">
        <v>233</v>
      </c>
      <c r="D31" s="40">
        <v>11</v>
      </c>
      <c r="E31" s="40">
        <v>5</v>
      </c>
      <c r="F31" s="7">
        <f t="shared" si="0"/>
        <v>302</v>
      </c>
      <c r="G31" s="3">
        <f t="shared" si="3"/>
        <v>1154.5</v>
      </c>
      <c r="H31" s="17" t="s">
        <v>133</v>
      </c>
      <c r="I31" s="40">
        <v>86</v>
      </c>
      <c r="J31" s="40">
        <v>226</v>
      </c>
      <c r="K31" s="40">
        <v>7</v>
      </c>
      <c r="L31" s="40">
        <v>6</v>
      </c>
      <c r="M31" s="7">
        <f t="shared" si="1"/>
        <v>298</v>
      </c>
      <c r="N31" s="3">
        <f t="shared" si="4"/>
        <v>587.5</v>
      </c>
      <c r="O31" s="104" t="s">
        <v>125</v>
      </c>
      <c r="P31" s="40">
        <v>20</v>
      </c>
      <c r="Q31" s="40">
        <v>158</v>
      </c>
      <c r="R31" s="40">
        <v>7</v>
      </c>
      <c r="S31" s="40">
        <v>0</v>
      </c>
      <c r="T31" s="7">
        <f t="shared" si="2"/>
        <v>182</v>
      </c>
      <c r="U31" s="97">
        <f t="shared" si="5"/>
        <v>828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1231.5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1251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1131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6" zoomScaleNormal="100" workbookViewId="0">
      <selection activeCell="O10" sqref="O10:O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82 -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W18" sqref="W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82 -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43090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1634.5</v>
      </c>
      <c r="O10" s="92" t="s">
        <v>131</v>
      </c>
      <c r="P10" s="91">
        <f>'G-1'!P10+'G-2'!P10+'G-3'!P10+'G-4'!P10</f>
        <v>140</v>
      </c>
      <c r="Q10" s="91">
        <f>'G-1'!Q10+'G-2'!Q10+'G-3'!Q10+'G-4'!Q10</f>
        <v>412</v>
      </c>
      <c r="R10" s="91">
        <f>'G-1'!R10+'G-2'!R10+'G-3'!R10+'G-4'!R10</f>
        <v>23</v>
      </c>
      <c r="S10" s="91">
        <f>'G-1'!S10+'G-2'!S10+'G-3'!S10+'G-4'!S10</f>
        <v>4</v>
      </c>
      <c r="T10" s="103">
        <f t="shared" ref="T10:T29" si="2">P10*0.5+Q10*1+R10*2+S10*2.5</f>
        <v>538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1070</v>
      </c>
      <c r="O11" s="15" t="s">
        <v>130</v>
      </c>
      <c r="P11" s="39">
        <f>'G-1'!P11+'G-2'!P11+'G-3'!P11+'G-4'!P11</f>
        <v>122</v>
      </c>
      <c r="Q11" s="39">
        <f>'G-1'!Q11+'G-2'!Q11+'G-3'!Q11+'G-4'!Q11</f>
        <v>444</v>
      </c>
      <c r="R11" s="39">
        <f>'G-1'!R11+'G-2'!R11+'G-3'!R11+'G-4'!R11</f>
        <v>23</v>
      </c>
      <c r="S11" s="39">
        <f>'G-1'!S11+'G-2'!S11+'G-3'!S11+'G-4'!S11</f>
        <v>8</v>
      </c>
      <c r="T11" s="6">
        <f t="shared" si="2"/>
        <v>571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103</v>
      </c>
      <c r="J12" s="39">
        <f>'G-1'!J12+'G-2'!J12+'G-3'!J12+'G-4'!J12</f>
        <v>415</v>
      </c>
      <c r="K12" s="39">
        <f>'G-1'!K12+'G-2'!K12+'G-3'!K12+'G-4'!K12</f>
        <v>22</v>
      </c>
      <c r="L12" s="39">
        <f>'G-1'!L12+'G-2'!L12+'G-3'!L12+'G-4'!L12</f>
        <v>9</v>
      </c>
      <c r="M12" s="6">
        <f t="shared" si="1"/>
        <v>533</v>
      </c>
      <c r="N12" s="100">
        <f>M12+M11+M10+F31</f>
        <v>1080.5</v>
      </c>
      <c r="O12" s="16" t="s">
        <v>29</v>
      </c>
      <c r="P12" s="39">
        <f>'G-1'!P12+'G-2'!P12+'G-3'!P12+'G-4'!P12</f>
        <v>121</v>
      </c>
      <c r="Q12" s="39">
        <f>'G-1'!Q12+'G-2'!Q12+'G-3'!Q12+'G-4'!Q12</f>
        <v>405</v>
      </c>
      <c r="R12" s="39">
        <f>'G-1'!R12+'G-2'!R12+'G-3'!R12+'G-4'!R12</f>
        <v>20</v>
      </c>
      <c r="S12" s="39">
        <f>'G-1'!S12+'G-2'!S12+'G-3'!S12+'G-4'!S12</f>
        <v>5</v>
      </c>
      <c r="T12" s="6">
        <f t="shared" si="2"/>
        <v>518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120</v>
      </c>
      <c r="J13" s="39">
        <f>'G-1'!J13+'G-2'!J13+'G-3'!J13+'G-4'!J13</f>
        <v>459</v>
      </c>
      <c r="K13" s="39">
        <f>'G-1'!K13+'G-2'!K13+'G-3'!K13+'G-4'!K13</f>
        <v>26</v>
      </c>
      <c r="L13" s="39">
        <f>'G-1'!L13+'G-2'!L13+'G-3'!L13+'G-4'!L13</f>
        <v>15</v>
      </c>
      <c r="M13" s="6">
        <f t="shared" si="1"/>
        <v>608.5</v>
      </c>
      <c r="N13" s="2">
        <f>M13+M12+M11+M10</f>
        <v>1141.5</v>
      </c>
      <c r="O13" s="16" t="s">
        <v>30</v>
      </c>
      <c r="P13" s="39">
        <f>'G-1'!P13+'G-2'!P13+'G-3'!P13+'G-4'!P13</f>
        <v>128</v>
      </c>
      <c r="Q13" s="39">
        <f>'G-1'!Q13+'G-2'!Q13+'G-3'!Q13+'G-4'!Q13</f>
        <v>422</v>
      </c>
      <c r="R13" s="39">
        <f>'G-1'!R13+'G-2'!R13+'G-3'!R13+'G-4'!R13</f>
        <v>18</v>
      </c>
      <c r="S13" s="39">
        <f>'G-1'!S13+'G-2'!S13+'G-3'!S13+'G-4'!S13</f>
        <v>3</v>
      </c>
      <c r="T13" s="6">
        <f t="shared" si="2"/>
        <v>529.5</v>
      </c>
      <c r="U13" s="95">
        <f>T13+T12+T11+T10</f>
        <v>2156.5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106</v>
      </c>
      <c r="J14" s="39">
        <f>'G-1'!J14+'G-2'!J14+'G-3'!J14+'G-4'!J14</f>
        <v>421</v>
      </c>
      <c r="K14" s="39">
        <f>'G-1'!K14+'G-2'!K14+'G-3'!K14+'G-4'!K14</f>
        <v>18</v>
      </c>
      <c r="L14" s="39">
        <f>'G-1'!L14+'G-2'!L14+'G-3'!L14+'G-4'!L14</f>
        <v>13</v>
      </c>
      <c r="M14" s="6">
        <f t="shared" si="1"/>
        <v>542.5</v>
      </c>
      <c r="N14" s="2">
        <f t="shared" ref="N14:N31" si="4">M14+M13+M12+M11</f>
        <v>1684</v>
      </c>
      <c r="O14" s="16" t="s">
        <v>8</v>
      </c>
      <c r="P14" s="39">
        <f>'G-1'!P14+'G-2'!P14+'G-3'!P14+'G-4'!P14</f>
        <v>134</v>
      </c>
      <c r="Q14" s="39">
        <f>'G-1'!Q14+'G-2'!Q14+'G-3'!Q14+'G-4'!Q14</f>
        <v>450</v>
      </c>
      <c r="R14" s="39">
        <f>'G-1'!R14+'G-2'!R14+'G-3'!R14+'G-4'!R14</f>
        <v>23</v>
      </c>
      <c r="S14" s="39">
        <f>'G-1'!S14+'G-2'!S14+'G-3'!S14+'G-4'!S14</f>
        <v>3</v>
      </c>
      <c r="T14" s="6">
        <f t="shared" si="2"/>
        <v>570.5</v>
      </c>
      <c r="U14" s="95">
        <f>T14+T13+T12+T11</f>
        <v>2189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153</v>
      </c>
      <c r="J15" s="39">
        <f>'G-1'!J15+'G-2'!J15+'G-3'!J15+'G-4'!J15</f>
        <v>440</v>
      </c>
      <c r="K15" s="39">
        <f>'G-1'!K15+'G-2'!K15+'G-3'!K15+'G-4'!K15</f>
        <v>21</v>
      </c>
      <c r="L15" s="39">
        <f>'G-1'!L15+'G-2'!L15+'G-3'!L15+'G-4'!L15</f>
        <v>6</v>
      </c>
      <c r="M15" s="6">
        <f t="shared" si="1"/>
        <v>573.5</v>
      </c>
      <c r="N15" s="2">
        <f t="shared" si="4"/>
        <v>2257.5</v>
      </c>
      <c r="O15" s="15" t="s">
        <v>10</v>
      </c>
      <c r="P15" s="39">
        <f>'G-1'!P15+'G-2'!P15+'G-3'!P15+'G-4'!P15</f>
        <v>138</v>
      </c>
      <c r="Q15" s="39">
        <f>'G-1'!Q15+'G-2'!Q15+'G-3'!Q15+'G-4'!Q15</f>
        <v>398</v>
      </c>
      <c r="R15" s="39">
        <f>'G-1'!R15+'G-2'!R15+'G-3'!R15+'G-4'!R15</f>
        <v>23</v>
      </c>
      <c r="S15" s="39">
        <f>'G-1'!S15+'G-2'!S15+'G-3'!S15+'G-4'!S15</f>
        <v>2</v>
      </c>
      <c r="T15" s="6">
        <f t="shared" si="2"/>
        <v>518</v>
      </c>
      <c r="U15" s="95">
        <f t="shared" ref="U14:U29" si="5">T15+T14+T13+T12</f>
        <v>2136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118</v>
      </c>
      <c r="J16" s="39">
        <f>'G-1'!J16+'G-2'!J16+'G-3'!J16+'G-4'!J16</f>
        <v>446</v>
      </c>
      <c r="K16" s="39">
        <f>'G-1'!K16+'G-2'!K16+'G-3'!K16+'G-4'!K16</f>
        <v>18</v>
      </c>
      <c r="L16" s="39">
        <f>'G-1'!L16+'G-2'!L16+'G-3'!L16+'G-4'!L16</f>
        <v>9</v>
      </c>
      <c r="M16" s="6">
        <f t="shared" si="1"/>
        <v>563.5</v>
      </c>
      <c r="N16" s="2">
        <f t="shared" si="4"/>
        <v>2288</v>
      </c>
      <c r="O16" s="15" t="s">
        <v>13</v>
      </c>
      <c r="P16" s="39">
        <f>'G-1'!P16+'G-2'!P16+'G-3'!P16+'G-4'!P16</f>
        <v>121</v>
      </c>
      <c r="Q16" s="39">
        <f>'G-1'!Q16+'G-2'!Q16+'G-3'!Q16+'G-4'!Q16</f>
        <v>394</v>
      </c>
      <c r="R16" s="39">
        <f>'G-1'!R16+'G-2'!R16+'G-3'!R16+'G-4'!R16</f>
        <v>19</v>
      </c>
      <c r="S16" s="39">
        <f>'G-1'!S16+'G-2'!S16+'G-3'!S16+'G-4'!S16</f>
        <v>4</v>
      </c>
      <c r="T16" s="6">
        <f t="shared" si="2"/>
        <v>502.5</v>
      </c>
      <c r="U16" s="95">
        <f t="shared" si="5"/>
        <v>2120.5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121</v>
      </c>
      <c r="J17" s="39">
        <f>'G-1'!J17+'G-2'!J17+'G-3'!J17+'G-4'!J17</f>
        <v>485</v>
      </c>
      <c r="K17" s="39">
        <f>'G-1'!K17+'G-2'!K17+'G-3'!K17+'G-4'!K17</f>
        <v>22</v>
      </c>
      <c r="L17" s="39">
        <f>'G-1'!L17+'G-2'!L17+'G-3'!L17+'G-4'!L17</f>
        <v>4</v>
      </c>
      <c r="M17" s="6">
        <f t="shared" si="1"/>
        <v>599.5</v>
      </c>
      <c r="N17" s="2">
        <f t="shared" si="4"/>
        <v>2279</v>
      </c>
      <c r="O17" s="15" t="s">
        <v>16</v>
      </c>
      <c r="P17" s="39">
        <f>'G-1'!P17+'G-2'!P17+'G-3'!P17+'G-4'!P17</f>
        <v>144</v>
      </c>
      <c r="Q17" s="39">
        <f>'G-1'!Q17+'G-2'!Q17+'G-3'!Q17+'G-4'!Q17</f>
        <v>401</v>
      </c>
      <c r="R17" s="39">
        <f>'G-1'!R17+'G-2'!R17+'G-3'!R17+'G-4'!R17</f>
        <v>26</v>
      </c>
      <c r="S17" s="39">
        <f>'G-1'!S17+'G-2'!S17+'G-3'!S17+'G-4'!S17</f>
        <v>1</v>
      </c>
      <c r="T17" s="6">
        <f t="shared" si="2"/>
        <v>527.5</v>
      </c>
      <c r="U17" s="95">
        <f t="shared" si="5"/>
        <v>2118.5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121</v>
      </c>
      <c r="J18" s="39">
        <f>'G-1'!J18+'G-2'!J18+'G-3'!J18+'G-4'!J18</f>
        <v>447</v>
      </c>
      <c r="K18" s="39">
        <f>'G-1'!K18+'G-2'!K18+'G-3'!K18+'G-4'!K18</f>
        <v>18</v>
      </c>
      <c r="L18" s="39">
        <f>'G-1'!L18+'G-2'!L18+'G-3'!L18+'G-4'!L18</f>
        <v>13</v>
      </c>
      <c r="M18" s="6">
        <f t="shared" si="1"/>
        <v>576</v>
      </c>
      <c r="N18" s="2">
        <f t="shared" si="4"/>
        <v>2312.5</v>
      </c>
      <c r="O18" s="15" t="s">
        <v>41</v>
      </c>
      <c r="P18" s="39">
        <f>'G-1'!P18+'G-2'!P18+'G-3'!P18+'G-4'!P18</f>
        <v>92</v>
      </c>
      <c r="Q18" s="39">
        <f>'G-1'!Q18+'G-2'!Q18+'G-3'!Q18+'G-4'!Q18</f>
        <v>386</v>
      </c>
      <c r="R18" s="39">
        <f>'G-1'!R18+'G-2'!R18+'G-3'!R18+'G-4'!R18</f>
        <v>19</v>
      </c>
      <c r="S18" s="39">
        <f>'G-1'!S18+'G-2'!S18+'G-3'!S18+'G-4'!S18</f>
        <v>3</v>
      </c>
      <c r="T18" s="6">
        <f t="shared" si="2"/>
        <v>477.5</v>
      </c>
      <c r="U18" s="95">
        <f t="shared" si="5"/>
        <v>2025.5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122</v>
      </c>
      <c r="J19" s="39">
        <f>'G-1'!J19+'G-2'!J19+'G-3'!J19+'G-4'!J19</f>
        <v>447</v>
      </c>
      <c r="K19" s="39">
        <f>'G-1'!K19+'G-2'!K19+'G-3'!K19+'G-4'!K19</f>
        <v>22</v>
      </c>
      <c r="L19" s="39">
        <f>'G-1'!L19+'G-2'!L19+'G-3'!L19+'G-4'!L19</f>
        <v>9</v>
      </c>
      <c r="M19" s="6">
        <f t="shared" si="1"/>
        <v>574.5</v>
      </c>
      <c r="N19" s="2">
        <f t="shared" si="4"/>
        <v>2313.5</v>
      </c>
      <c r="O19" s="15" t="s">
        <v>42</v>
      </c>
      <c r="P19" s="39">
        <f>'G-1'!P19+'G-2'!P19+'G-3'!P19+'G-4'!P19</f>
        <v>95</v>
      </c>
      <c r="Q19" s="39">
        <f>'G-1'!Q19+'G-2'!Q19+'G-3'!Q19+'G-4'!Q19</f>
        <v>337</v>
      </c>
      <c r="R19" s="39">
        <f>'G-1'!R19+'G-2'!R19+'G-3'!R19+'G-4'!R19</f>
        <v>13</v>
      </c>
      <c r="S19" s="39">
        <f>'G-1'!S19+'G-2'!S19+'G-3'!S19+'G-4'!S19</f>
        <v>3</v>
      </c>
      <c r="T19" s="6">
        <f t="shared" si="2"/>
        <v>418</v>
      </c>
      <c r="U19" s="95">
        <f t="shared" si="5"/>
        <v>1925.5</v>
      </c>
    </row>
    <row r="20" spans="1:21" ht="24" customHeight="1" x14ac:dyDescent="0.2">
      <c r="A20" s="94" t="s">
        <v>11</v>
      </c>
      <c r="B20" s="39">
        <f>'G-1'!B20+'G-2'!B20+'G-3'!B20+'G-4'!B20</f>
        <v>79</v>
      </c>
      <c r="C20" s="39">
        <f>'G-1'!C20+'G-2'!C20+'G-3'!C20+'G-4'!C20</f>
        <v>385</v>
      </c>
      <c r="D20" s="39">
        <f>'G-1'!D20+'G-2'!D20+'G-3'!D20+'G-4'!D20</f>
        <v>20</v>
      </c>
      <c r="E20" s="39">
        <f>'G-1'!E20+'G-2'!E20+'G-3'!E20+'G-4'!E20</f>
        <v>1</v>
      </c>
      <c r="F20" s="6">
        <f t="shared" si="0"/>
        <v>467</v>
      </c>
      <c r="G20" s="2">
        <f t="shared" si="3"/>
        <v>467</v>
      </c>
      <c r="H20" s="15" t="s">
        <v>12</v>
      </c>
      <c r="I20" s="39">
        <f>'G-1'!I20+'G-2'!I20+'G-3'!I20+'G-4'!I20</f>
        <v>114</v>
      </c>
      <c r="J20" s="39">
        <f>'G-1'!J20+'G-2'!J20+'G-3'!J20+'G-4'!J20</f>
        <v>434</v>
      </c>
      <c r="K20" s="39">
        <f>'G-1'!K20+'G-2'!K20+'G-3'!K20+'G-4'!K20</f>
        <v>18</v>
      </c>
      <c r="L20" s="39">
        <f>'G-1'!L20+'G-2'!L20+'G-3'!L20+'G-4'!L20</f>
        <v>7</v>
      </c>
      <c r="M20" s="6">
        <f t="shared" si="1"/>
        <v>544.5</v>
      </c>
      <c r="N20" s="2">
        <f t="shared" si="4"/>
        <v>2294.5</v>
      </c>
      <c r="O20" s="15" t="s">
        <v>109</v>
      </c>
      <c r="P20" s="39">
        <f>'G-1'!P20+'G-2'!P20+'G-3'!P20+'G-4'!P20</f>
        <v>87</v>
      </c>
      <c r="Q20" s="39">
        <f>'G-1'!Q20+'G-2'!Q20+'G-3'!Q20+'G-4'!Q20</f>
        <v>365</v>
      </c>
      <c r="R20" s="39">
        <f>'G-1'!R20+'G-2'!R20+'G-3'!R20+'G-4'!R20</f>
        <v>23</v>
      </c>
      <c r="S20" s="39">
        <f>'G-1'!S20+'G-2'!S20+'G-3'!S20+'G-4'!S20</f>
        <v>1</v>
      </c>
      <c r="T20" s="6">
        <f t="shared" si="2"/>
        <v>457</v>
      </c>
      <c r="U20" s="95">
        <f t="shared" si="5"/>
        <v>1880</v>
      </c>
    </row>
    <row r="21" spans="1:21" ht="24" customHeight="1" x14ac:dyDescent="0.2">
      <c r="A21" s="94" t="s">
        <v>14</v>
      </c>
      <c r="B21" s="39">
        <f>'G-1'!B21+'G-2'!B21+'G-3'!B21+'G-4'!B21</f>
        <v>80</v>
      </c>
      <c r="C21" s="39">
        <f>'G-1'!C21+'G-2'!C21+'G-3'!C21+'G-4'!C21</f>
        <v>423</v>
      </c>
      <c r="D21" s="39">
        <f>'G-1'!D21+'G-2'!D21+'G-3'!D21+'G-4'!D21</f>
        <v>23</v>
      </c>
      <c r="E21" s="39">
        <f>'G-1'!E21+'G-2'!E21+'G-3'!E21+'G-4'!E21</f>
        <v>4</v>
      </c>
      <c r="F21" s="6">
        <f t="shared" si="0"/>
        <v>519</v>
      </c>
      <c r="G21" s="2">
        <f t="shared" si="3"/>
        <v>986</v>
      </c>
      <c r="H21" s="15" t="s">
        <v>15</v>
      </c>
      <c r="I21" s="39">
        <f>'G-1'!I21+'G-2'!I21+'G-3'!I21+'G-4'!I21</f>
        <v>109</v>
      </c>
      <c r="J21" s="39">
        <f>'G-1'!J21+'G-2'!J21+'G-3'!J21+'G-4'!J21</f>
        <v>438</v>
      </c>
      <c r="K21" s="39">
        <f>'G-1'!K21+'G-2'!K21+'G-3'!K21+'G-4'!K21</f>
        <v>14</v>
      </c>
      <c r="L21" s="39">
        <f>'G-1'!L21+'G-2'!L21+'G-3'!L21+'G-4'!L21</f>
        <v>12</v>
      </c>
      <c r="M21" s="6">
        <f t="shared" si="1"/>
        <v>550.5</v>
      </c>
      <c r="N21" s="2">
        <f t="shared" si="4"/>
        <v>2245.5</v>
      </c>
      <c r="O21" s="15" t="s">
        <v>110</v>
      </c>
      <c r="P21" s="39">
        <f>'G-1'!P21+'G-2'!P21+'G-3'!P21+'G-4'!P21</f>
        <v>92</v>
      </c>
      <c r="Q21" s="39">
        <f>'G-1'!Q21+'G-2'!Q21+'G-3'!Q21+'G-4'!Q21</f>
        <v>357</v>
      </c>
      <c r="R21" s="39">
        <f>'G-1'!R21+'G-2'!R21+'G-3'!R21+'G-4'!R21</f>
        <v>18</v>
      </c>
      <c r="S21" s="39">
        <f>'G-1'!S21+'G-2'!S21+'G-3'!S21+'G-4'!S21</f>
        <v>2</v>
      </c>
      <c r="T21" s="6">
        <f t="shared" si="2"/>
        <v>444</v>
      </c>
      <c r="U21" s="95">
        <f t="shared" si="5"/>
        <v>1796.5</v>
      </c>
    </row>
    <row r="22" spans="1:21" ht="24" customHeight="1" x14ac:dyDescent="0.2">
      <c r="A22" s="94" t="s">
        <v>17</v>
      </c>
      <c r="B22" s="39">
        <f>'G-1'!B22+'G-2'!B22+'G-3'!B22+'G-4'!B22</f>
        <v>91</v>
      </c>
      <c r="C22" s="39">
        <f>'G-1'!C22+'G-2'!C22+'G-3'!C22+'G-4'!C22</f>
        <v>474</v>
      </c>
      <c r="D22" s="39">
        <f>'G-1'!D22+'G-2'!D22+'G-3'!D22+'G-4'!D22</f>
        <v>21</v>
      </c>
      <c r="E22" s="39">
        <f>'G-1'!E22+'G-2'!E22+'G-3'!E22+'G-4'!E22</f>
        <v>3</v>
      </c>
      <c r="F22" s="6">
        <f t="shared" si="0"/>
        <v>569</v>
      </c>
      <c r="G22" s="2">
        <f t="shared" si="3"/>
        <v>1555</v>
      </c>
      <c r="H22" s="15" t="s">
        <v>18</v>
      </c>
      <c r="I22" s="39">
        <f>'G-1'!I22+'G-2'!I22+'G-3'!I22+'G-4'!I22</f>
        <v>98</v>
      </c>
      <c r="J22" s="39">
        <f>'G-1'!J22+'G-2'!J22+'G-3'!J22+'G-4'!J22</f>
        <v>404</v>
      </c>
      <c r="K22" s="39">
        <f>'G-1'!K22+'G-2'!K22+'G-3'!K22+'G-4'!K22</f>
        <v>16</v>
      </c>
      <c r="L22" s="39">
        <f>'G-1'!L22+'G-2'!L22+'G-3'!L22+'G-4'!L22</f>
        <v>3</v>
      </c>
      <c r="M22" s="6">
        <f t="shared" si="1"/>
        <v>492.5</v>
      </c>
      <c r="N22" s="2">
        <f t="shared" si="4"/>
        <v>2162</v>
      </c>
      <c r="O22" s="15" t="s">
        <v>111</v>
      </c>
      <c r="P22" s="39">
        <f>'G-1'!P22+'G-2'!P22+'G-3'!P22+'G-4'!P22</f>
        <v>60</v>
      </c>
      <c r="Q22" s="39">
        <f>'G-1'!Q22+'G-2'!Q22+'G-3'!Q22+'G-4'!Q22</f>
        <v>345</v>
      </c>
      <c r="R22" s="39">
        <f>'G-1'!R22+'G-2'!R22+'G-3'!R22+'G-4'!R22</f>
        <v>20</v>
      </c>
      <c r="S22" s="39">
        <f>'G-1'!S22+'G-2'!S22+'G-3'!S22+'G-4'!S22</f>
        <v>2</v>
      </c>
      <c r="T22" s="6">
        <f t="shared" si="2"/>
        <v>420</v>
      </c>
      <c r="U22" s="95">
        <f t="shared" si="5"/>
        <v>1739</v>
      </c>
    </row>
    <row r="23" spans="1:21" ht="24" customHeight="1" x14ac:dyDescent="0.2">
      <c r="A23" s="94" t="s">
        <v>19</v>
      </c>
      <c r="B23" s="39">
        <f>'G-1'!B23+'G-2'!B23+'G-3'!B23+'G-4'!B23</f>
        <v>79</v>
      </c>
      <c r="C23" s="39">
        <f>'G-1'!C23+'G-2'!C23+'G-3'!C23+'G-4'!C23</f>
        <v>480</v>
      </c>
      <c r="D23" s="39">
        <f>'G-1'!D23+'G-2'!D23+'G-3'!D23+'G-4'!D23</f>
        <v>23</v>
      </c>
      <c r="E23" s="39">
        <f>'G-1'!E23+'G-2'!E23+'G-3'!E23+'G-4'!E23</f>
        <v>7</v>
      </c>
      <c r="F23" s="6">
        <f t="shared" si="0"/>
        <v>583</v>
      </c>
      <c r="G23" s="2">
        <f t="shared" si="3"/>
        <v>2138</v>
      </c>
      <c r="H23" s="15" t="s">
        <v>20</v>
      </c>
      <c r="I23" s="39">
        <f>'G-1'!I23+'G-2'!I23+'G-3'!I23+'G-4'!I23</f>
        <v>112</v>
      </c>
      <c r="J23" s="39">
        <f>'G-1'!J23+'G-2'!J23+'G-3'!J23+'G-4'!J23</f>
        <v>440</v>
      </c>
      <c r="K23" s="39">
        <f>'G-1'!K23+'G-2'!K23+'G-3'!K23+'G-4'!K23</f>
        <v>21</v>
      </c>
      <c r="L23" s="39">
        <f>'G-1'!L23+'G-2'!L23+'G-3'!L23+'G-4'!L23</f>
        <v>7</v>
      </c>
      <c r="M23" s="6">
        <f t="shared" si="1"/>
        <v>555.5</v>
      </c>
      <c r="N23" s="2">
        <f t="shared" si="4"/>
        <v>2143</v>
      </c>
      <c r="O23" s="15" t="s">
        <v>112</v>
      </c>
      <c r="P23" s="39">
        <f>'G-1'!P23+'G-2'!P23+'G-3'!P23+'G-4'!P23</f>
        <v>63</v>
      </c>
      <c r="Q23" s="39">
        <f>'G-1'!Q23+'G-2'!Q23+'G-3'!Q23+'G-4'!Q23</f>
        <v>358</v>
      </c>
      <c r="R23" s="39">
        <f>'G-1'!R23+'G-2'!R23+'G-3'!R23+'G-4'!R23</f>
        <v>13</v>
      </c>
      <c r="S23" s="39">
        <f>'G-1'!S23+'G-2'!S23+'G-3'!S23+'G-4'!S23</f>
        <v>0</v>
      </c>
      <c r="T23" s="6">
        <f t="shared" si="2"/>
        <v>415.5</v>
      </c>
      <c r="U23" s="95">
        <f t="shared" si="5"/>
        <v>1736.5</v>
      </c>
    </row>
    <row r="24" spans="1:21" ht="24" customHeight="1" x14ac:dyDescent="0.2">
      <c r="A24" s="94" t="s">
        <v>21</v>
      </c>
      <c r="B24" s="39">
        <f>'G-1'!B24+'G-2'!B24+'G-3'!B24+'G-4'!B24</f>
        <v>94</v>
      </c>
      <c r="C24" s="39">
        <f>'G-1'!C24+'G-2'!C24+'G-3'!C24+'G-4'!C24</f>
        <v>473</v>
      </c>
      <c r="D24" s="39">
        <f>'G-1'!D24+'G-2'!D24+'G-3'!D24+'G-4'!D24</f>
        <v>31</v>
      </c>
      <c r="E24" s="39">
        <f>'G-1'!E24+'G-2'!E24+'G-3'!E24+'G-4'!E24</f>
        <v>9</v>
      </c>
      <c r="F24" s="6">
        <f t="shared" si="0"/>
        <v>604.5</v>
      </c>
      <c r="G24" s="2">
        <f t="shared" si="3"/>
        <v>2275.5</v>
      </c>
      <c r="H24" s="15" t="s">
        <v>22</v>
      </c>
      <c r="I24" s="39">
        <f>'G-1'!I24+'G-2'!I24+'G-3'!I24+'G-4'!I24</f>
        <v>131</v>
      </c>
      <c r="J24" s="39">
        <f>'G-1'!J24+'G-2'!J24+'G-3'!J24+'G-4'!J24</f>
        <v>455</v>
      </c>
      <c r="K24" s="39">
        <f>'G-1'!K24+'G-2'!K24+'G-3'!K24+'G-4'!K24</f>
        <v>18</v>
      </c>
      <c r="L24" s="39">
        <f>'G-1'!L24+'G-2'!L24+'G-3'!L24+'G-4'!L24</f>
        <v>7</v>
      </c>
      <c r="M24" s="6">
        <f t="shared" si="1"/>
        <v>574</v>
      </c>
      <c r="N24" s="2">
        <f t="shared" si="4"/>
        <v>2172.5</v>
      </c>
      <c r="O24" s="15" t="s">
        <v>118</v>
      </c>
      <c r="P24" s="39">
        <f>'G-1'!P24+'G-2'!P24+'G-3'!P24+'G-4'!P24</f>
        <v>59</v>
      </c>
      <c r="Q24" s="39">
        <f>'G-1'!Q24+'G-2'!Q24+'G-3'!Q24+'G-4'!Q24</f>
        <v>438</v>
      </c>
      <c r="R24" s="39">
        <f>'G-1'!R24+'G-2'!R24+'G-3'!R24+'G-4'!R24</f>
        <v>12</v>
      </c>
      <c r="S24" s="39">
        <f>'G-1'!S24+'G-2'!S24+'G-3'!S24+'G-4'!S24</f>
        <v>2</v>
      </c>
      <c r="T24" s="6">
        <f t="shared" si="2"/>
        <v>496.5</v>
      </c>
      <c r="U24" s="95">
        <f t="shared" si="5"/>
        <v>1776</v>
      </c>
    </row>
    <row r="25" spans="1:21" ht="24" customHeight="1" x14ac:dyDescent="0.2">
      <c r="A25" s="94" t="s">
        <v>23</v>
      </c>
      <c r="B25" s="39">
        <f>'G-1'!B25+'G-2'!B25+'G-3'!B25+'G-4'!B25</f>
        <v>93</v>
      </c>
      <c r="C25" s="39">
        <f>'G-1'!C25+'G-2'!C25+'G-3'!C25+'G-4'!C25</f>
        <v>468</v>
      </c>
      <c r="D25" s="39">
        <f>'G-1'!D25+'G-2'!D25+'G-3'!D25+'G-4'!D25</f>
        <v>30</v>
      </c>
      <c r="E25" s="39">
        <f>'G-1'!E25+'G-2'!E25+'G-3'!E25+'G-4'!E25</f>
        <v>6</v>
      </c>
      <c r="F25" s="6">
        <f t="shared" si="0"/>
        <v>589.5</v>
      </c>
      <c r="G25" s="2">
        <f t="shared" si="3"/>
        <v>2346</v>
      </c>
      <c r="H25" s="15" t="s">
        <v>24</v>
      </c>
      <c r="I25" s="39">
        <f>'G-1'!I25+'G-2'!I25+'G-3'!I25+'G-4'!I25</f>
        <v>113</v>
      </c>
      <c r="J25" s="39">
        <f>'G-1'!J25+'G-2'!J25+'G-3'!J25+'G-4'!J25</f>
        <v>436</v>
      </c>
      <c r="K25" s="39">
        <f>'G-1'!K25+'G-2'!K25+'G-3'!K25+'G-4'!K25</f>
        <v>14</v>
      </c>
      <c r="L25" s="39">
        <f>'G-1'!L25+'G-2'!L25+'G-3'!L25+'G-4'!L25</f>
        <v>9</v>
      </c>
      <c r="M25" s="6">
        <f t="shared" si="1"/>
        <v>543</v>
      </c>
      <c r="N25" s="2">
        <f t="shared" si="4"/>
        <v>2165</v>
      </c>
      <c r="O25" s="15" t="s">
        <v>119</v>
      </c>
      <c r="P25" s="39">
        <f>'G-1'!P25+'G-2'!P25+'G-3'!P25+'G-4'!P25</f>
        <v>58</v>
      </c>
      <c r="Q25" s="39">
        <f>'G-1'!Q25+'G-2'!Q25+'G-3'!Q25+'G-4'!Q25</f>
        <v>389</v>
      </c>
      <c r="R25" s="39">
        <f>'G-1'!R25+'G-2'!R25+'G-3'!R25+'G-4'!R25</f>
        <v>13</v>
      </c>
      <c r="S25" s="39">
        <f>'G-1'!S25+'G-2'!S25+'G-3'!S25+'G-4'!S25</f>
        <v>1</v>
      </c>
      <c r="T25" s="6">
        <f t="shared" si="2"/>
        <v>446.5</v>
      </c>
      <c r="U25" s="95">
        <f t="shared" si="5"/>
        <v>1778.5</v>
      </c>
    </row>
    <row r="26" spans="1:21" ht="24" customHeight="1" x14ac:dyDescent="0.2">
      <c r="A26" s="94" t="s">
        <v>37</v>
      </c>
      <c r="B26" s="39">
        <f>'G-1'!B26+'G-2'!B26+'G-3'!B26+'G-4'!B26</f>
        <v>111</v>
      </c>
      <c r="C26" s="39">
        <f>'G-1'!C26+'G-2'!C26+'G-3'!C26+'G-4'!C26</f>
        <v>487</v>
      </c>
      <c r="D26" s="39">
        <f>'G-1'!D26+'G-2'!D26+'G-3'!D26+'G-4'!D26</f>
        <v>23</v>
      </c>
      <c r="E26" s="39">
        <f>'G-1'!E26+'G-2'!E26+'G-3'!E26+'G-4'!E26</f>
        <v>7</v>
      </c>
      <c r="F26" s="6">
        <f t="shared" si="0"/>
        <v>606</v>
      </c>
      <c r="G26" s="2">
        <f t="shared" si="3"/>
        <v>2383</v>
      </c>
      <c r="H26" s="15" t="s">
        <v>25</v>
      </c>
      <c r="I26" s="39">
        <f>'G-1'!I26+'G-2'!I26+'G-3'!I26+'G-4'!I26</f>
        <v>118</v>
      </c>
      <c r="J26" s="39">
        <f>'G-1'!J26+'G-2'!J26+'G-3'!J26+'G-4'!J26</f>
        <v>456</v>
      </c>
      <c r="K26" s="39">
        <f>'G-1'!K26+'G-2'!K26+'G-3'!K26+'G-4'!K26</f>
        <v>21</v>
      </c>
      <c r="L26" s="39">
        <f>'G-1'!L26+'G-2'!L26+'G-3'!L26+'G-4'!L26</f>
        <v>12</v>
      </c>
      <c r="M26" s="6">
        <f t="shared" si="1"/>
        <v>587</v>
      </c>
      <c r="N26" s="2">
        <f t="shared" si="4"/>
        <v>2259.5</v>
      </c>
      <c r="O26" s="15" t="s">
        <v>120</v>
      </c>
      <c r="P26" s="39">
        <f>'G-1'!P26+'G-2'!P26+'G-3'!P26+'G-4'!P26</f>
        <v>59</v>
      </c>
      <c r="Q26" s="39">
        <f>'G-1'!Q26+'G-2'!Q26+'G-3'!Q26+'G-4'!Q26</f>
        <v>383</v>
      </c>
      <c r="R26" s="39">
        <f>'G-1'!R26+'G-2'!R26+'G-3'!R26+'G-4'!R26</f>
        <v>16</v>
      </c>
      <c r="S26" s="39">
        <f>'G-1'!S26+'G-2'!S26+'G-3'!S26+'G-4'!S26</f>
        <v>1</v>
      </c>
      <c r="T26" s="6">
        <f t="shared" si="2"/>
        <v>447</v>
      </c>
      <c r="U26" s="95">
        <f t="shared" si="5"/>
        <v>1805.5</v>
      </c>
    </row>
    <row r="27" spans="1:21" ht="24" customHeight="1" x14ac:dyDescent="0.2">
      <c r="A27" s="94" t="s">
        <v>38</v>
      </c>
      <c r="B27" s="39">
        <f>'G-1'!B27+'G-2'!B27+'G-3'!B27+'G-4'!B27</f>
        <v>123</v>
      </c>
      <c r="C27" s="39">
        <f>'G-1'!C27+'G-2'!C27+'G-3'!C27+'G-4'!C27</f>
        <v>463</v>
      </c>
      <c r="D27" s="39">
        <f>'G-1'!D27+'G-2'!D27+'G-3'!D27+'G-4'!D27</f>
        <v>21</v>
      </c>
      <c r="E27" s="39">
        <f>'G-1'!E27+'G-2'!E27+'G-3'!E27+'G-4'!E27</f>
        <v>4</v>
      </c>
      <c r="F27" s="6">
        <f t="shared" si="0"/>
        <v>576.5</v>
      </c>
      <c r="G27" s="2">
        <f t="shared" si="3"/>
        <v>2376.5</v>
      </c>
      <c r="H27" s="15" t="s">
        <v>26</v>
      </c>
      <c r="I27" s="39">
        <f>'G-1'!I27+'G-2'!I27+'G-3'!I27+'G-4'!I27</f>
        <v>117</v>
      </c>
      <c r="J27" s="39">
        <f>'G-1'!J27+'G-2'!J27+'G-3'!J27+'G-4'!J27</f>
        <v>461</v>
      </c>
      <c r="K27" s="39">
        <f>'G-1'!K27+'G-2'!K27+'G-3'!K27+'G-4'!K27</f>
        <v>15</v>
      </c>
      <c r="L27" s="39">
        <f>'G-1'!L27+'G-2'!L27+'G-3'!L27+'G-4'!L27</f>
        <v>6</v>
      </c>
      <c r="M27" s="6">
        <f t="shared" si="1"/>
        <v>564.5</v>
      </c>
      <c r="N27" s="2">
        <f t="shared" si="4"/>
        <v>2268.5</v>
      </c>
      <c r="O27" s="15" t="s">
        <v>121</v>
      </c>
      <c r="P27" s="39">
        <f>'G-1'!P27+'G-2'!P27+'G-3'!P27+'G-4'!P27</f>
        <v>42</v>
      </c>
      <c r="Q27" s="39">
        <f>'G-1'!Q27+'G-2'!Q27+'G-3'!Q27+'G-4'!Q27</f>
        <v>322</v>
      </c>
      <c r="R27" s="39">
        <f>'G-1'!R27+'G-2'!R27+'G-3'!R27+'G-4'!R27</f>
        <v>14</v>
      </c>
      <c r="S27" s="39">
        <f>'G-1'!S27+'G-2'!S27+'G-3'!S27+'G-4'!S27</f>
        <v>1</v>
      </c>
      <c r="T27" s="6">
        <f t="shared" si="2"/>
        <v>373.5</v>
      </c>
      <c r="U27" s="95">
        <f t="shared" si="5"/>
        <v>1763.5</v>
      </c>
    </row>
    <row r="28" spans="1:21" ht="24" customHeight="1" x14ac:dyDescent="0.2">
      <c r="A28" s="94" t="s">
        <v>39</v>
      </c>
      <c r="B28" s="39">
        <f>'G-1'!B28+'G-2'!B28+'G-3'!B28+'G-4'!B28</f>
        <v>94</v>
      </c>
      <c r="C28" s="39">
        <f>'G-1'!C28+'G-2'!C28+'G-3'!C28+'G-4'!C28</f>
        <v>428</v>
      </c>
      <c r="D28" s="39">
        <f>'G-1'!D28+'G-2'!D28+'G-3'!D28+'G-4'!D28</f>
        <v>25</v>
      </c>
      <c r="E28" s="39">
        <f>'G-1'!E28+'G-2'!E28+'G-3'!E28+'G-4'!E28</f>
        <v>6</v>
      </c>
      <c r="F28" s="6">
        <f t="shared" si="0"/>
        <v>540</v>
      </c>
      <c r="G28" s="2">
        <f t="shared" si="3"/>
        <v>2312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1694.5</v>
      </c>
      <c r="O28" s="15" t="s">
        <v>122</v>
      </c>
      <c r="P28" s="39">
        <f>'G-1'!P28+'G-2'!P28+'G-3'!P28+'G-4'!P28</f>
        <v>64</v>
      </c>
      <c r="Q28" s="39">
        <f>'G-1'!Q28+'G-2'!Q28+'G-3'!Q28+'G-4'!Q28</f>
        <v>370</v>
      </c>
      <c r="R28" s="39">
        <f>'G-1'!R28+'G-2'!R28+'G-3'!R28+'G-4'!R28</f>
        <v>11</v>
      </c>
      <c r="S28" s="39">
        <f>'G-1'!S28+'G-2'!S28+'G-3'!S28+'G-4'!S28</f>
        <v>2</v>
      </c>
      <c r="T28" s="6">
        <f t="shared" si="2"/>
        <v>429</v>
      </c>
      <c r="U28" s="95">
        <f t="shared" si="5"/>
        <v>1696</v>
      </c>
    </row>
    <row r="29" spans="1:21" ht="24" customHeight="1" x14ac:dyDescent="0.2">
      <c r="A29" s="94" t="s">
        <v>40</v>
      </c>
      <c r="B29" s="39">
        <f>'G-1'!B29+'G-2'!B29+'G-3'!B29+'G-4'!B29</f>
        <v>98</v>
      </c>
      <c r="C29" s="39">
        <f>'G-1'!C29+'G-2'!C29+'G-3'!C29+'G-4'!C29</f>
        <v>438</v>
      </c>
      <c r="D29" s="39">
        <f>'G-1'!D29+'G-2'!D29+'G-3'!D29+'G-4'!D29</f>
        <v>25</v>
      </c>
      <c r="E29" s="39">
        <f>'G-1'!E29+'G-2'!E29+'G-3'!E29+'G-4'!E29</f>
        <v>11</v>
      </c>
      <c r="F29" s="6">
        <f t="shared" si="0"/>
        <v>564.5</v>
      </c>
      <c r="G29" s="2">
        <f t="shared" si="3"/>
        <v>2287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1151.5</v>
      </c>
      <c r="O29" s="15" t="s">
        <v>123</v>
      </c>
      <c r="P29" s="39">
        <f>'G-1'!P29+'G-2'!P29+'G-3'!P29+'G-4'!P29</f>
        <v>61</v>
      </c>
      <c r="Q29" s="39">
        <f>'G-1'!Q29+'G-2'!Q29+'G-3'!Q29+'G-4'!Q29</f>
        <v>334</v>
      </c>
      <c r="R29" s="39">
        <f>'G-1'!R29+'G-2'!R29+'G-3'!R29+'G-4'!R29</f>
        <v>13</v>
      </c>
      <c r="S29" s="39">
        <f>'G-1'!S29+'G-2'!S29+'G-3'!S29+'G-4'!S29</f>
        <v>1</v>
      </c>
      <c r="T29" s="6">
        <f t="shared" si="2"/>
        <v>393</v>
      </c>
      <c r="U29" s="95">
        <f t="shared" si="5"/>
        <v>1642.5</v>
      </c>
    </row>
    <row r="30" spans="1:21" ht="24" customHeight="1" x14ac:dyDescent="0.2">
      <c r="A30" s="94" t="s">
        <v>103</v>
      </c>
      <c r="B30" s="39">
        <f>'G-1'!B30+'G-2'!B30+'G-3'!B30+'G-4'!B30</f>
        <v>112</v>
      </c>
      <c r="C30" s="39">
        <f>'G-1'!C30+'G-2'!C30+'G-3'!C30+'G-4'!C30</f>
        <v>400</v>
      </c>
      <c r="D30" s="39">
        <f>'G-1'!D30+'G-2'!D30+'G-3'!D30+'G-4'!D30</f>
        <v>27</v>
      </c>
      <c r="E30" s="39">
        <f>'G-1'!E30+'G-2'!E30+'G-3'!E30+'G-4'!E30</f>
        <v>5</v>
      </c>
      <c r="F30" s="6">
        <f t="shared" si="0"/>
        <v>522.5</v>
      </c>
      <c r="G30" s="2">
        <f t="shared" si="3"/>
        <v>2203.5</v>
      </c>
      <c r="H30" s="16" t="s">
        <v>132</v>
      </c>
      <c r="I30" s="39">
        <f>'G-1'!I30+'G-2'!I30+'G-3'!I30+'G-4'!I30</f>
        <v>120</v>
      </c>
      <c r="J30" s="39">
        <f>'G-1'!J30+'G-2'!J30+'G-3'!J30+'G-4'!J30</f>
        <v>423</v>
      </c>
      <c r="K30" s="39">
        <f>'G-1'!K30+'G-2'!K30+'G-3'!K30+'G-4'!K30</f>
        <v>22</v>
      </c>
      <c r="L30" s="39">
        <f>'G-1'!L30+'G-2'!L30+'G-3'!L30+'G-4'!L30</f>
        <v>3</v>
      </c>
      <c r="M30" s="6">
        <f t="shared" si="1"/>
        <v>534.5</v>
      </c>
      <c r="N30" s="2">
        <f t="shared" si="4"/>
        <v>1099</v>
      </c>
      <c r="O30" s="15" t="s">
        <v>124</v>
      </c>
      <c r="P30" s="99">
        <f>'G-1'!P30+'G-2'!P30+'G-3'!P30+'G-4'!P30</f>
        <v>45</v>
      </c>
      <c r="Q30" s="99">
        <f>'G-1'!Q30+'G-2'!Q30+'G-3'!Q30+'G-4'!Q30</f>
        <v>312</v>
      </c>
      <c r="R30" s="99">
        <f>'G-1'!R30+'G-2'!R30+'G-3'!R30+'G-4'!R30</f>
        <v>10</v>
      </c>
      <c r="S30" s="99">
        <f>'G-1'!S30+'G-2'!S30+'G-3'!S30+'G-4'!S30</f>
        <v>0</v>
      </c>
      <c r="T30" s="6">
        <f t="shared" ref="T30:T31" si="6">P30*0.5+Q30*1+R30*2+S30*2.5</f>
        <v>354.5</v>
      </c>
      <c r="U30" s="95">
        <f t="shared" ref="U30:U31" si="7">T30+T29+T28+T27</f>
        <v>1550</v>
      </c>
    </row>
    <row r="31" spans="1:21" ht="24" customHeight="1" thickBot="1" x14ac:dyDescent="0.25">
      <c r="A31" s="96" t="s">
        <v>104</v>
      </c>
      <c r="B31" s="40">
        <f>'G-1'!B31+'G-2'!B31+'G-3'!B31+'G-4'!B31</f>
        <v>135</v>
      </c>
      <c r="C31" s="40">
        <f>'G-1'!C31+'G-2'!C31+'G-3'!C31+'G-4'!C31</f>
        <v>410</v>
      </c>
      <c r="D31" s="40">
        <f>'G-1'!D31+'G-2'!D31+'G-3'!D31+'G-4'!D31</f>
        <v>20</v>
      </c>
      <c r="E31" s="40">
        <f>'G-1'!E31+'G-2'!E31+'G-3'!E31+'G-4'!E31</f>
        <v>12</v>
      </c>
      <c r="F31" s="7">
        <f t="shared" si="0"/>
        <v>547.5</v>
      </c>
      <c r="G31" s="3">
        <f t="shared" si="3"/>
        <v>2174.5</v>
      </c>
      <c r="H31" s="17" t="s">
        <v>133</v>
      </c>
      <c r="I31" s="40">
        <f>'G-1'!I31+'G-2'!I31+'G-3'!I31+'G-4'!I31</f>
        <v>152</v>
      </c>
      <c r="J31" s="40">
        <f>'G-1'!J31+'G-2'!J31+'G-3'!J31+'G-4'!J31</f>
        <v>436</v>
      </c>
      <c r="K31" s="40">
        <f>'G-1'!K31+'G-2'!K31+'G-3'!K31+'G-4'!K31</f>
        <v>20</v>
      </c>
      <c r="L31" s="40">
        <f>'G-1'!L31+'G-2'!L31+'G-3'!L31+'G-4'!L31</f>
        <v>9</v>
      </c>
      <c r="M31" s="7">
        <f t="shared" si="1"/>
        <v>574.5</v>
      </c>
      <c r="N31" s="3">
        <f t="shared" si="4"/>
        <v>1109</v>
      </c>
      <c r="O31" s="104" t="s">
        <v>125</v>
      </c>
      <c r="P31" s="105">
        <f>'G-1'!P31+'G-2'!P31+'G-3'!P31+'G-4'!P31</f>
        <v>32</v>
      </c>
      <c r="Q31" s="105">
        <f>'G-1'!Q31+'G-2'!Q31+'G-3'!Q31+'G-4'!Q31</f>
        <v>254</v>
      </c>
      <c r="R31" s="105">
        <f>'G-1'!R31+'G-2'!R31+'G-3'!R31+'G-4'!R31</f>
        <v>8</v>
      </c>
      <c r="S31" s="105">
        <f>'G-1'!S31+'G-2'!S31+'G-3'!S31+'G-4'!S31</f>
        <v>0</v>
      </c>
      <c r="T31" s="7">
        <f t="shared" si="6"/>
        <v>286</v>
      </c>
      <c r="U31" s="97">
        <f t="shared" si="7"/>
        <v>1462.5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2383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2313.5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2189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82 - CR 51B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43090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25</v>
      </c>
      <c r="F10" s="42">
        <v>62</v>
      </c>
      <c r="G10" s="42">
        <v>0</v>
      </c>
      <c r="H10" s="42">
        <v>1</v>
      </c>
      <c r="I10" s="42">
        <f>E10*0.5+F10+G10*2+H10*2.5</f>
        <v>77</v>
      </c>
      <c r="J10" s="69">
        <f>IF(I10=0,"0,00",I10/SUM(I10:I12)*100)</f>
        <v>16.159496327387199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79</v>
      </c>
      <c r="F11" s="71">
        <v>295</v>
      </c>
      <c r="G11" s="71">
        <v>20</v>
      </c>
      <c r="H11" s="71">
        <v>10</v>
      </c>
      <c r="I11" s="71">
        <f t="shared" ref="I11:I45" si="0">E11*0.5+F11+G11*2+H11*2.5</f>
        <v>399.5</v>
      </c>
      <c r="J11" s="72">
        <f>IF(I11=0,"0,00",I11/SUM(I10:I12)*100)</f>
        <v>83.840503672612797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0</v>
      </c>
      <c r="F12" s="41">
        <v>0</v>
      </c>
      <c r="G12" s="41">
        <v>0</v>
      </c>
      <c r="H12" s="41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42">
        <v>14</v>
      </c>
      <c r="F13" s="42">
        <v>86</v>
      </c>
      <c r="G13" s="42">
        <v>0</v>
      </c>
      <c r="H13" s="42">
        <v>2</v>
      </c>
      <c r="I13" s="42">
        <f t="shared" si="0"/>
        <v>98</v>
      </c>
      <c r="J13" s="69">
        <f>IF(I13=0,"0,00",I13/SUM(I13:I15)*100)</f>
        <v>17.899543378995432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80</v>
      </c>
      <c r="F14" s="71">
        <v>354</v>
      </c>
      <c r="G14" s="71">
        <v>19</v>
      </c>
      <c r="H14" s="71">
        <v>7</v>
      </c>
      <c r="I14" s="71">
        <f t="shared" si="0"/>
        <v>449.5</v>
      </c>
      <c r="J14" s="72">
        <f>IF(I14=0,"0,00",I14/SUM(I13:I15)*100)</f>
        <v>82.100456621004568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0</v>
      </c>
      <c r="F15" s="41">
        <v>0</v>
      </c>
      <c r="G15" s="41">
        <v>0</v>
      </c>
      <c r="H15" s="41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42">
        <v>5</v>
      </c>
      <c r="F16" s="42">
        <v>27</v>
      </c>
      <c r="G16" s="42">
        <v>0</v>
      </c>
      <c r="H16" s="42">
        <v>0</v>
      </c>
      <c r="I16" s="42">
        <f t="shared" si="0"/>
        <v>29.5</v>
      </c>
      <c r="J16" s="69">
        <f>IF(I16=0,"0,00",I16/SUM(I16:I18)*100)</f>
        <v>6.9575471698113205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80</v>
      </c>
      <c r="F17" s="71">
        <v>317</v>
      </c>
      <c r="G17" s="71">
        <v>15</v>
      </c>
      <c r="H17" s="71">
        <v>3</v>
      </c>
      <c r="I17" s="71">
        <f t="shared" si="0"/>
        <v>394.5</v>
      </c>
      <c r="J17" s="72">
        <f>IF(I17=0,"0,00",I17/SUM(I16:I18)*100)</f>
        <v>93.04245283018868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0</v>
      </c>
      <c r="F18" s="41">
        <v>0</v>
      </c>
      <c r="G18" s="41">
        <v>0</v>
      </c>
      <c r="H18" s="41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93</v>
      </c>
      <c r="F29" s="71">
        <v>307</v>
      </c>
      <c r="G29" s="71">
        <v>27</v>
      </c>
      <c r="H29" s="71">
        <v>2</v>
      </c>
      <c r="I29" s="71">
        <f t="shared" si="0"/>
        <v>412.5</v>
      </c>
      <c r="J29" s="72">
        <f>IF(I29=0,"0,00",I29/SUM(I28:I30)*100)</f>
        <v>69.502948609941029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50</v>
      </c>
      <c r="F30" s="41">
        <v>146</v>
      </c>
      <c r="G30" s="41">
        <v>0</v>
      </c>
      <c r="H30" s="41">
        <v>4</v>
      </c>
      <c r="I30" s="75">
        <f t="shared" si="0"/>
        <v>181</v>
      </c>
      <c r="J30" s="76">
        <f>IF(I30=0,"0,00",I30/SUM(I28:I30)*100)</f>
        <v>30.497051390058971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102</v>
      </c>
      <c r="F32" s="71">
        <v>342</v>
      </c>
      <c r="G32" s="71">
        <v>17</v>
      </c>
      <c r="H32" s="71">
        <v>6</v>
      </c>
      <c r="I32" s="71">
        <f t="shared" si="0"/>
        <v>442</v>
      </c>
      <c r="J32" s="72">
        <f>IF(I32=0,"0,00",I32/SUM(I31:I33)*100)</f>
        <v>73.178807947019862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39</v>
      </c>
      <c r="F33" s="41">
        <v>135</v>
      </c>
      <c r="G33" s="41">
        <v>0</v>
      </c>
      <c r="H33" s="41">
        <v>3</v>
      </c>
      <c r="I33" s="75">
        <f t="shared" si="0"/>
        <v>162</v>
      </c>
      <c r="J33" s="76">
        <f>IF(I33=0,"0,00",I33/SUM(I31:I33)*100)</f>
        <v>26.82119205298013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63</v>
      </c>
      <c r="F35" s="71">
        <v>282</v>
      </c>
      <c r="G35" s="71">
        <v>17</v>
      </c>
      <c r="H35" s="71">
        <v>2</v>
      </c>
      <c r="I35" s="71">
        <f t="shared" si="0"/>
        <v>352.5</v>
      </c>
      <c r="J35" s="72">
        <f>IF(I35=0,"0,00",I35/SUM(I34:I36)*100)</f>
        <v>74.524312896405917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39</v>
      </c>
      <c r="F36" s="41">
        <v>101</v>
      </c>
      <c r="G36" s="41">
        <v>0</v>
      </c>
      <c r="H36" s="41">
        <v>0</v>
      </c>
      <c r="I36" s="75">
        <f t="shared" si="0"/>
        <v>120.5</v>
      </c>
      <c r="J36" s="76">
        <f>IF(I36=0,"0,00",I36/SUM(I34:I36)*100)</f>
        <v>25.47568710359408</v>
      </c>
    </row>
    <row r="37" spans="1:10" x14ac:dyDescent="0.2">
      <c r="A37" s="158" t="s">
        <v>84</v>
      </c>
      <c r="B37" s="161"/>
      <c r="C37" s="79"/>
      <c r="D37" s="68" t="s">
        <v>76</v>
      </c>
      <c r="E37" s="164">
        <v>0</v>
      </c>
      <c r="F37" s="164">
        <v>0</v>
      </c>
      <c r="G37" s="164">
        <v>0</v>
      </c>
      <c r="H37" s="164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165">
        <v>0</v>
      </c>
      <c r="F38" s="165">
        <v>0</v>
      </c>
      <c r="G38" s="165">
        <v>0</v>
      </c>
      <c r="H38" s="165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9"/>
      <c r="B39" s="162"/>
      <c r="C39" s="73" t="s">
        <v>94</v>
      </c>
      <c r="D39" s="74" t="s">
        <v>79</v>
      </c>
      <c r="E39" s="166">
        <v>0</v>
      </c>
      <c r="F39" s="166">
        <v>0</v>
      </c>
      <c r="G39" s="166">
        <v>0</v>
      </c>
      <c r="H39" s="166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164">
        <v>0</v>
      </c>
      <c r="F40" s="164">
        <v>0</v>
      </c>
      <c r="G40" s="164">
        <v>0</v>
      </c>
      <c r="H40" s="164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165">
        <v>0</v>
      </c>
      <c r="F41" s="165">
        <v>0</v>
      </c>
      <c r="G41" s="165">
        <v>0</v>
      </c>
      <c r="H41" s="165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9"/>
      <c r="B42" s="162"/>
      <c r="C42" s="73" t="s">
        <v>95</v>
      </c>
      <c r="D42" s="74" t="s">
        <v>79</v>
      </c>
      <c r="E42" s="166">
        <v>0</v>
      </c>
      <c r="F42" s="166">
        <v>0</v>
      </c>
      <c r="G42" s="166">
        <v>0</v>
      </c>
      <c r="H42" s="166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164">
        <v>0</v>
      </c>
      <c r="F43" s="164">
        <v>0</v>
      </c>
      <c r="G43" s="164">
        <v>0</v>
      </c>
      <c r="H43" s="164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165">
        <v>0</v>
      </c>
      <c r="F44" s="165">
        <v>0</v>
      </c>
      <c r="G44" s="165">
        <v>0</v>
      </c>
      <c r="H44" s="165">
        <v>0</v>
      </c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60"/>
      <c r="B45" s="163"/>
      <c r="C45" s="78" t="s">
        <v>96</v>
      </c>
      <c r="D45" s="74" t="s">
        <v>79</v>
      </c>
      <c r="E45" s="166">
        <v>0</v>
      </c>
      <c r="F45" s="166">
        <v>0</v>
      </c>
      <c r="G45" s="166">
        <v>0</v>
      </c>
      <c r="H45" s="166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2018-01-23T16:38:34Z</dcterms:modified>
</cp:coreProperties>
</file>